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\\B497lusr79bac01\agr\"/>
    </mc:Choice>
  </mc:AlternateContent>
  <xr:revisionPtr revIDLastSave="0" documentId="13_ncr:1_{D1124973-DB50-4B81-88F1-2EEC5518FB3E}" xr6:coauthVersionLast="36" xr6:coauthVersionMax="36" xr10:uidLastSave="{00000000-0000-0000-0000-000000000000}"/>
  <workbookProtection workbookAlgorithmName="SHA-512" workbookHashValue="ZxRjvDejj8yj2xNLzzm3JXm321Uh61eM7ZLwQEwBlHOjDsVHjuj4as4ynxI7R1afGCkWCmoe4AEje1Vl80GoDg==" workbookSaltValue="9bBdKkmnb3R0mKHl8YJhew==" workbookSpinCount="100000" lockStructure="1"/>
  <bookViews>
    <workbookView xWindow="0" yWindow="0" windowWidth="11730" windowHeight="7410" xr2:uid="{00000000-000D-0000-FFFF-FFFF00000000}"/>
  </bookViews>
  <sheets>
    <sheet name="INF TRIMESTRAL ARCHIVOS" sheetId="3" r:id="rId1"/>
  </sheets>
  <externalReferences>
    <externalReference r:id="rId2"/>
  </externalReferences>
  <definedNames>
    <definedName name="_xlnm.Print_Area" localSheetId="0">'INF TRIMESTRAL ARCHIVOS'!$A$1:$AX$52</definedName>
    <definedName name="Código_Serie">[1]NomSerie!$D$2:$D$24</definedName>
    <definedName name="Tipo_de_Archivo">[1]Clave!$I$9:$I$11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6" i="3" l="1"/>
  <c r="X46" i="3"/>
  <c r="E46" i="3"/>
  <c r="D46" i="3"/>
  <c r="C46" i="3"/>
  <c r="B46" i="3"/>
  <c r="Z43" i="3"/>
  <c r="AA43" i="3" s="1"/>
  <c r="W43" i="3"/>
  <c r="F46" i="3" l="1"/>
  <c r="Z20" i="3" l="1"/>
  <c r="Z27" i="3"/>
  <c r="Z26" i="3"/>
  <c r="Z25" i="3"/>
  <c r="Z29" i="3"/>
  <c r="Z33" i="3"/>
  <c r="Z32" i="3"/>
  <c r="Z31" i="3"/>
  <c r="Z34" i="3"/>
  <c r="Z38" i="3"/>
  <c r="Z37" i="3"/>
  <c r="Z36" i="3"/>
  <c r="Z42" i="3"/>
  <c r="AE46" i="3" l="1"/>
  <c r="AD46" i="3"/>
  <c r="AC46" i="3"/>
  <c r="AB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Z28" i="3" l="1"/>
  <c r="AA42" i="3"/>
  <c r="Z41" i="3"/>
  <c r="AA41" i="3" s="1"/>
  <c r="Z40" i="3"/>
  <c r="AA40" i="3" s="1"/>
  <c r="Z39" i="3"/>
  <c r="AA39" i="3" s="1"/>
  <c r="AA38" i="3"/>
  <c r="AA37" i="3"/>
  <c r="AA36" i="3"/>
  <c r="Z35" i="3"/>
  <c r="AA35" i="3" s="1"/>
  <c r="AA34" i="3"/>
  <c r="AA33" i="3"/>
  <c r="AA32" i="3"/>
  <c r="AA31" i="3"/>
  <c r="Z30" i="3"/>
  <c r="AA30" i="3" s="1"/>
  <c r="AA29" i="3"/>
  <c r="AA27" i="3"/>
  <c r="AA26" i="3"/>
  <c r="AA25" i="3"/>
  <c r="Z24" i="3"/>
  <c r="AA24" i="3" s="1"/>
  <c r="Z23" i="3"/>
  <c r="AA23" i="3" s="1"/>
  <c r="Z22" i="3"/>
  <c r="AA22" i="3" s="1"/>
  <c r="Z21" i="3"/>
  <c r="AA21" i="3" s="1"/>
  <c r="AA20" i="3"/>
  <c r="Z19" i="3"/>
  <c r="AA19" i="3" s="1"/>
  <c r="Z18" i="3"/>
  <c r="AA18" i="3" s="1"/>
  <c r="Z17" i="3"/>
  <c r="W38" i="3"/>
  <c r="W32" i="3"/>
  <c r="W34" i="3"/>
  <c r="Z46" i="3" l="1"/>
  <c r="AA28" i="3"/>
  <c r="W25" i="3"/>
  <c r="W42" i="3" l="1"/>
  <c r="W20" i="3"/>
  <c r="W33" i="3" l="1"/>
  <c r="W27" i="3"/>
  <c r="W17" i="3" l="1"/>
  <c r="AA17" i="3"/>
  <c r="AA46" i="3" s="1"/>
  <c r="W18" i="3"/>
  <c r="W19" i="3"/>
  <c r="W21" i="3"/>
  <c r="W22" i="3"/>
  <c r="W23" i="3"/>
  <c r="W24" i="3"/>
  <c r="W26" i="3"/>
  <c r="W28" i="3"/>
  <c r="W29" i="3"/>
  <c r="W30" i="3"/>
  <c r="W31" i="3"/>
  <c r="W35" i="3"/>
  <c r="W36" i="3"/>
  <c r="W37" i="3"/>
  <c r="W39" i="3"/>
  <c r="W40" i="3"/>
  <c r="W41" i="3"/>
  <c r="W46" i="3" l="1"/>
</calcChain>
</file>

<file path=xl/sharedStrings.xml><?xml version="1.0" encoding="utf-8"?>
<sst xmlns="http://schemas.openxmlformats.org/spreadsheetml/2006/main" count="268" uniqueCount="115">
  <si>
    <t>Tipo de Archivo</t>
  </si>
  <si>
    <t>ADMON GRAL</t>
  </si>
  <si>
    <t>CLAVE</t>
  </si>
  <si>
    <t>UNIDAD ADMINISTRATIVA</t>
  </si>
  <si>
    <t>NOMBRE DEL ARCHIVO</t>
  </si>
  <si>
    <t>TRÁMITE</t>
  </si>
  <si>
    <t>CARGO</t>
  </si>
  <si>
    <t>CORREO ELECTRÓNICO</t>
  </si>
  <si>
    <t>TELÉFONO</t>
  </si>
  <si>
    <t>CÓDIGO DE UBICACIÓN</t>
  </si>
  <si>
    <t>MTS2 QUE TIENE ASIGNADO EL ARCHIVO</t>
  </si>
  <si>
    <t>MTS2 QUE OCUPA DEL TOTAL DEL ARCHIVO</t>
  </si>
  <si>
    <t xml:space="preserve">No. </t>
  </si>
  <si>
    <t>NÚMERO DE EXPEDIENTES ACTIVOS TOTALES AL CIERRE DEL AÑO INMEDIATO ANTERIOR</t>
  </si>
  <si>
    <t>NO. DE EXPEDIENTES GENERADOS  POR SERIE DOCUMENTAL DURANTE EL  PRIMER TRIMESTRE REPORTADO</t>
  </si>
  <si>
    <t>NO. DE EXPEDIENTES GENERADOS  POR SERIE DOCUMENTAL DURANTE EL  SEGUNDO TRIMESTRE REPORTADO</t>
  </si>
  <si>
    <t>NO. DE EXPEDIENTES GENERADOS  POR SERIE DOCUMENTAL DURANTE EL  TERCER TRIMESTRE REPORTADO</t>
  </si>
  <si>
    <t>NO. DE EXPEDIENTES GENERADOS  POR SERIE DOCUMENTAL DURANTE EL  CUARTO TRIMESTRE REPORTADO</t>
  </si>
  <si>
    <t>CANTIDAD DE INVENTARIOS REGISTRADOS POR TRIMESTRE POR RUBRO DE:</t>
  </si>
  <si>
    <t>CANTIDAD DE EXPEDIENTES REGISTRADOS POR TRIMESTRE POR RUBRO DE:</t>
  </si>
  <si>
    <t>NÚMERO DE EXPEDIENTES ACTIVOS TOTALES</t>
  </si>
  <si>
    <t>No  DE</t>
  </si>
  <si>
    <t>PESO</t>
  </si>
  <si>
    <t>MTS.</t>
  </si>
  <si>
    <t>CÓDIGO DE LA SECCIÓN</t>
  </si>
  <si>
    <t>NOMBRE DE LA SECCIÓN</t>
  </si>
  <si>
    <t>CÓDIGO ARCHIVISTICO</t>
  </si>
  <si>
    <t>NOMBRE DE LA SERIE DOCUMENTAL</t>
  </si>
  <si>
    <t>VALOR DOCUMENTAL</t>
  </si>
  <si>
    <t>CLAVE TOPOGRÁFICA</t>
  </si>
  <si>
    <t xml:space="preserve">CAJAS
</t>
  </si>
  <si>
    <t xml:space="preserve">PQTE.
</t>
  </si>
  <si>
    <t>TRANSFERENCIA PRIMARIA</t>
  </si>
  <si>
    <t>BAJAS DOCUMENTALES AUTORIZADAS POR EL AGN</t>
  </si>
  <si>
    <t>SECCION</t>
  </si>
  <si>
    <t>SERIE</t>
  </si>
  <si>
    <t>SUBSERIE</t>
  </si>
  <si>
    <t>ADMINISTRATIVO
(A)</t>
  </si>
  <si>
    <t>LEGAL
(L)</t>
  </si>
  <si>
    <t>FISCAL
(F)</t>
  </si>
  <si>
    <t>CONTABLE 
(C)</t>
  </si>
  <si>
    <t>TRIMESTRE</t>
  </si>
  <si>
    <t>1°</t>
  </si>
  <si>
    <t>2°</t>
  </si>
  <si>
    <t>3°</t>
  </si>
  <si>
    <t>4°</t>
  </si>
  <si>
    <t>KB</t>
  </si>
  <si>
    <t>MB</t>
  </si>
  <si>
    <t>GB</t>
  </si>
  <si>
    <t>TB</t>
  </si>
  <si>
    <t/>
  </si>
  <si>
    <t>TOTALES</t>
  </si>
  <si>
    <t>ELABORÓ</t>
  </si>
  <si>
    <t>AUTORIZÓ</t>
  </si>
  <si>
    <t>NOMBRE DEL RESPONSABLE DEL ARCHIVO</t>
  </si>
  <si>
    <t>TAMAÑO ELECTRÓNICO</t>
  </si>
  <si>
    <t>AGR</t>
  </si>
  <si>
    <t>DOMICILIO DE LA ADR</t>
  </si>
  <si>
    <t>FECHA DE ÚLTIMA TRANSFERENCIA PRIMARIA AL ARCHIVO DE CONCENTRACIÓN Y/O BAJA DOCUMENTAL AUTORIZADA CORRESPONDIENTE AL PRIMER TRIMESTRE DD/MM/AAAA</t>
  </si>
  <si>
    <t>FECHA DE ÚLTIMA TRANSFERENCIA PRIMARIA AL ARCHIVO DE CONCENTRACIÓN Y/O BAJA DOCUMENTAL AUTORIZADA CORRESPONDIENTE AL SEGUNDO TRIMESTRE DD/MM/AAAA</t>
  </si>
  <si>
    <t>FECHA DE ÚLTIMA TRANSFERENCIA PRIMARIA AL ARCHIVO DE CONCENTRACIÓN Y/O BAJA DOCUMENTAL AUTORIZADA CORRESPONDIENTE AL TERCER TRIMESTRE DD/MM/AAAA</t>
  </si>
  <si>
    <t>2C</t>
  </si>
  <si>
    <t>8S</t>
  </si>
  <si>
    <t>ASUNTOS JURÍDICOS</t>
  </si>
  <si>
    <t>COBRANZA</t>
  </si>
  <si>
    <t>C</t>
  </si>
  <si>
    <t>GENERACIÓN DE INFORMACIÓN Y PLANEACIÓN DE LA COBRANZA</t>
  </si>
  <si>
    <t>CRÉDITOS FISCALES</t>
  </si>
  <si>
    <t>A</t>
  </si>
  <si>
    <t>L</t>
  </si>
  <si>
    <t>F</t>
  </si>
  <si>
    <t>400.08.00.00.00.T</t>
  </si>
  <si>
    <t>Administración Central de Apoyo Jurídico de Recaudación</t>
  </si>
  <si>
    <t>Archivo de trámite de la Administración Central de Apoyo Jurídico de Recaudación</t>
  </si>
  <si>
    <t>3S</t>
  </si>
  <si>
    <t>8C</t>
  </si>
  <si>
    <t>10C</t>
  </si>
  <si>
    <t>12C</t>
  </si>
  <si>
    <t>ATENCIÓN AL USUARIO</t>
  </si>
  <si>
    <t>CONTROL Y AUDITORIA DE ACTIVIDADES PUBLICAS</t>
  </si>
  <si>
    <t>TRANSPARENCIA Y ACCESO A LA INFORMACIÓN</t>
  </si>
  <si>
    <t>ACTUACIONES Y REPRESENTACIONES EN MATERIA LEGAL</t>
  </si>
  <si>
    <t>JUICIOS CONTRA LA DEPENDENCIA</t>
  </si>
  <si>
    <t>AMPAROS</t>
  </si>
  <si>
    <t>OPINIONES TÉCNICOS JURIDICAS</t>
  </si>
  <si>
    <t>INCONFORMIDADES Y PETICIONES</t>
  </si>
  <si>
    <t>PROGRAMAS Y PROYECTOS EN MATERIA DE ASUNTOS JURIDICOS</t>
  </si>
  <si>
    <t>ASISTENCIA CONSULTA Y ASESORIAS</t>
  </si>
  <si>
    <t>ADMINISTRACIÓN Y SERVICIOS DE ARCHIVO</t>
  </si>
  <si>
    <t>AUDITORIAS</t>
  </si>
  <si>
    <t>REQUERIMIENTOS DE INFORMACIÓN A DEPENDENCIAS Y ENTIDADES</t>
  </si>
  <si>
    <t>QUEJAS Y DENUNCIAS DE ACTIVIDADES PÚBLICAS</t>
  </si>
  <si>
    <t>RESPONSABILIDADES</t>
  </si>
  <si>
    <t>PORTAL DE TRANSPARENCIA</t>
  </si>
  <si>
    <t>CLASIFICACIÓN DE INFORMACIÓN RESERVADA</t>
  </si>
  <si>
    <t>QUEJAS DE LA PROCURADURIA DE LA DEFENSA DEL CONTRIBUYENTE</t>
  </si>
  <si>
    <t>INVENTARIO CONTROL DE CRÉDITOS Y BÓVEDA DE CRÉDITOS</t>
  </si>
  <si>
    <t>Avenida Paseo de la Reforma 10, (Torre Caballito), piso 13, C.P. 06030, Col. Tabacalera, Alcaldía Cuauhtémoc en Ciudad de México.</t>
  </si>
  <si>
    <t>ADMINISTRACIÓN Y SERVICIOS DE CORRESPONDENCIA</t>
  </si>
  <si>
    <t>ENTREGA-RECPCIÓN</t>
  </si>
  <si>
    <t>SOLICITUD DE ACCESO A LA INFORMACIÓN</t>
  </si>
  <si>
    <t>SESIONES DEL COMITÉ DE NORMATIVIDAD</t>
  </si>
  <si>
    <t>10S</t>
  </si>
  <si>
    <t>RELACIONES INTERINSTITUCIONALES</t>
  </si>
  <si>
    <t>TECNOLOGÍAS Y SERVICIOS DE LA INFORMACIÓN</t>
  </si>
  <si>
    <t>Guadalupe Maya Martínez</t>
  </si>
  <si>
    <t>guadalupe.maya@sat.gob.mx</t>
  </si>
  <si>
    <t>55 12 03 10 00 Ext. 71285</t>
  </si>
  <si>
    <t>Subadministradora</t>
  </si>
  <si>
    <t>DECLARACIONES PATRIMONIALES</t>
  </si>
  <si>
    <t>PROGRAMAS Y PROYECTOS EN MATERIA DE TRANSPARENCIA Y COMBATE A LA CORRUPCIÓN</t>
  </si>
  <si>
    <t>SISTEMAS DE CATOS PERSONALES</t>
  </si>
  <si>
    <t>Lic. Guadalupe Maya Martínez
Subadministrador de Procedimientos Legales
Responsable de Archivo de Trámite</t>
  </si>
  <si>
    <t>Lic. Adriana Rodríguez Zamora
Administradora Central de Apoyo Jurídico de Recaudación</t>
  </si>
  <si>
    <t>ESTUDIOS, DICTAMENES E INFORMES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</si>
</sst>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9"/>
      <color theme="1"/>
      <name val="Montserrat"/>
    </font>
    <font>
      <b/>
      <sz val="8"/>
      <color theme="0"/>
      <name val="Montserrat"/>
    </font>
    <font>
      <b/>
      <sz val="8"/>
      <name val="Montserrat"/>
    </font>
    <font>
      <b/>
      <sz val="12"/>
      <color theme="1"/>
      <name val="Montserrat"/>
    </font>
    <font>
      <sz val="9"/>
      <color theme="1"/>
      <name val="Montserrat"/>
    </font>
    <font>
      <sz val="8"/>
      <color theme="1"/>
      <name val="Montserrat"/>
    </font>
    <font>
      <b/>
      <sz val="8"/>
      <color theme="1"/>
      <name val="Montserrat"/>
    </font>
    <font>
      <u/>
      <sz val="11"/>
      <color theme="10"/>
      <name val="Calibri"/>
      <family val="2"/>
      <scheme val="minor"/>
    </font>
    <font>
      <sz val="6"/>
      <name val="Montserrat"/>
    </font>
    <font>
      <b/>
      <sz val="9"/>
      <color theme="0"/>
      <name val="Montserrat"/>
    </font>
    <font>
      <sz val="9"/>
      <color theme="0"/>
      <name val="Montserrat"/>
    </font>
    <font>
      <sz val="8"/>
      <name val="Montserrat"/>
    </font>
    <font>
      <b/>
      <sz val="7"/>
      <name val="Montserrat"/>
    </font>
    <font>
      <b/>
      <sz val="14"/>
      <color theme="1"/>
      <name val="Montserrat"/>
    </font>
    <font>
      <sz val="11"/>
      <color theme="1"/>
      <name val="Montserrat"/>
    </font>
    <font>
      <b/>
      <sz val="7"/>
      <color theme="0"/>
      <name val="Montserrat"/>
    </font>
    <font>
      <sz val="10"/>
      <color theme="1"/>
      <name val="Montserrat"/>
    </font>
    <font>
      <u/>
      <sz val="8"/>
      <color theme="10"/>
      <name val="Montserrat"/>
    </font>
    <font>
      <sz val="10"/>
      <name val="Montserrat"/>
    </font>
    <font>
      <b/>
      <sz val="10"/>
      <color theme="0"/>
      <name val="Montserrat"/>
    </font>
    <font>
      <sz val="10"/>
      <color theme="1"/>
      <name val="Noto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C0504D"/>
        <bgColor indexed="64"/>
      </patternFill>
    </fill>
    <fill>
      <patternFill patternType="solid">
        <fgColor rgb="FFF2DCDB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2">
    <xf numFmtId="0" fontId="0" fillId="0" borderId="0" xfId="0"/>
    <xf numFmtId="0" fontId="14" fillId="0" borderId="0" xfId="0" applyFont="1" applyFill="1" applyAlignment="1" applyProtection="1">
      <alignment vertical="center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/>
    <xf numFmtId="0" fontId="15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horizontal="center" vertical="justify" wrapText="1"/>
      <protection hidden="1"/>
    </xf>
    <xf numFmtId="0" fontId="9" fillId="0" borderId="0" xfId="0" applyFont="1" applyFill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Alignment="1" applyProtection="1">
      <alignment horizontal="center"/>
      <protection hidden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10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5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 applyAlignment="1" applyProtection="1">
      <alignment vertical="center" wrapText="1"/>
      <protection hidden="1"/>
    </xf>
    <xf numFmtId="49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7" fillId="3" borderId="4" xfId="0" applyFont="1" applyFill="1" applyBorder="1" applyAlignment="1" applyProtection="1">
      <alignment horizontal="center" vertical="center"/>
      <protection locked="0"/>
    </xf>
    <xf numFmtId="3" fontId="17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17" fillId="3" borderId="4" xfId="0" applyNumberFormat="1" applyFont="1" applyFill="1" applyBorder="1" applyAlignment="1" applyProtection="1">
      <alignment horizontal="center" vertical="center"/>
      <protection locked="0"/>
    </xf>
    <xf numFmtId="0" fontId="17" fillId="3" borderId="4" xfId="0" applyFont="1" applyFill="1" applyBorder="1" applyAlignment="1" applyProtection="1">
      <alignment horizontal="center" vertical="center" wrapText="1"/>
      <protection locked="0"/>
    </xf>
    <xf numFmtId="1" fontId="19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1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4" xfId="0" applyFont="1" applyFill="1" applyBorder="1" applyAlignment="1" applyProtection="1">
      <alignment horizontal="justify" vertical="center" wrapText="1"/>
      <protection hidden="1"/>
    </xf>
    <xf numFmtId="0" fontId="19" fillId="3" borderId="4" xfId="0" applyFont="1" applyFill="1" applyBorder="1" applyAlignment="1" applyProtection="1">
      <alignment horizontal="center" vertical="center" wrapText="1"/>
      <protection hidden="1"/>
    </xf>
    <xf numFmtId="49" fontId="17" fillId="3" borderId="7" xfId="0" applyNumberFormat="1" applyFont="1" applyFill="1" applyBorder="1" applyAlignment="1" applyProtection="1">
      <alignment horizontal="justify" vertical="center"/>
      <protection locked="0"/>
    </xf>
    <xf numFmtId="49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49" fontId="17" fillId="3" borderId="4" xfId="0" applyNumberFormat="1" applyFont="1" applyFill="1" applyBorder="1" applyAlignment="1" applyProtection="1">
      <alignment horizontal="justify" vertical="center"/>
      <protection locked="0"/>
    </xf>
    <xf numFmtId="0" fontId="16" fillId="2" borderId="4" xfId="0" applyFont="1" applyFill="1" applyBorder="1" applyAlignment="1" applyProtection="1">
      <alignment horizontal="center" wrapText="1"/>
      <protection hidden="1"/>
    </xf>
    <xf numFmtId="0" fontId="16" fillId="2" borderId="4" xfId="0" applyFont="1" applyFill="1" applyBorder="1" applyAlignment="1" applyProtection="1">
      <alignment horizontal="center" vertical="center" wrapText="1"/>
      <protection hidden="1"/>
    </xf>
    <xf numFmtId="0" fontId="16" fillId="2" borderId="8" xfId="0" applyFont="1" applyFill="1" applyBorder="1" applyAlignment="1" applyProtection="1">
      <alignment vertical="center"/>
      <protection hidden="1"/>
    </xf>
    <xf numFmtId="0" fontId="19" fillId="3" borderId="4" xfId="0" applyFont="1" applyFill="1" applyBorder="1" applyAlignment="1" applyProtection="1">
      <alignment horizontal="justify" wrapText="1"/>
      <protection hidden="1"/>
    </xf>
    <xf numFmtId="3" fontId="17" fillId="3" borderId="4" xfId="0" applyNumberFormat="1" applyFont="1" applyFill="1" applyBorder="1" applyAlignment="1" applyProtection="1">
      <alignment horizontal="center" vertical="center"/>
      <protection hidden="1"/>
    </xf>
    <xf numFmtId="3" fontId="17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Protection="1">
      <protection hidden="1"/>
    </xf>
    <xf numFmtId="0" fontId="20" fillId="2" borderId="8" xfId="0" applyFont="1" applyFill="1" applyBorder="1" applyAlignment="1" applyProtection="1">
      <alignment horizontal="center" vertical="center"/>
      <protection locked="0"/>
    </xf>
    <xf numFmtId="49" fontId="17" fillId="3" borderId="4" xfId="0" applyNumberFormat="1" applyFont="1" applyFill="1" applyBorder="1" applyAlignment="1" applyProtection="1">
      <alignment vertical="center"/>
      <protection locked="0"/>
    </xf>
    <xf numFmtId="49" fontId="20" fillId="3" borderId="4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3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7" fillId="3" borderId="4" xfId="0" applyNumberFormat="1" applyFont="1" applyFill="1" applyBorder="1" applyAlignment="1" applyProtection="1">
      <alignment horizontal="center" vertical="center"/>
      <protection hidden="1"/>
    </xf>
    <xf numFmtId="3" fontId="20" fillId="2" borderId="8" xfId="0" applyNumberFormat="1" applyFont="1" applyFill="1" applyBorder="1" applyAlignment="1" applyProtection="1">
      <alignment horizontal="center" vertical="center"/>
      <protection hidden="1"/>
    </xf>
    <xf numFmtId="1" fontId="20" fillId="2" borderId="8" xfId="0" applyNumberFormat="1" applyFont="1" applyFill="1" applyBorder="1" applyAlignment="1" applyProtection="1">
      <alignment horizontal="center" vertical="center"/>
      <protection locked="0"/>
    </xf>
    <xf numFmtId="3" fontId="20" fillId="2" borderId="8" xfId="0" applyNumberFormat="1" applyFont="1" applyFill="1" applyBorder="1" applyAlignment="1" applyProtection="1">
      <alignment horizontal="center" vertical="center"/>
      <protection locked="0"/>
    </xf>
    <xf numFmtId="4" fontId="20" fillId="2" borderId="8" xfId="0" applyNumberFormat="1" applyFont="1" applyFill="1" applyBorder="1" applyAlignment="1" applyProtection="1">
      <alignment horizontal="center" vertical="center"/>
      <protection hidden="1"/>
    </xf>
    <xf numFmtId="0" fontId="19" fillId="3" borderId="4" xfId="0" applyFont="1" applyFill="1" applyBorder="1" applyAlignment="1" applyProtection="1">
      <alignment horizontal="center" vertical="center" wrapText="1"/>
      <protection locked="0"/>
    </xf>
    <xf numFmtId="0" fontId="19" fillId="3" borderId="4" xfId="0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6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Protection="1">
      <protection locked="0"/>
    </xf>
    <xf numFmtId="3" fontId="21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17" fillId="3" borderId="4" xfId="0" applyNumberFormat="1" applyFont="1" applyFill="1" applyBorder="1" applyAlignment="1" applyProtection="1">
      <alignment horizontal="center" vertical="center"/>
      <protection locked="0" hidden="1"/>
    </xf>
    <xf numFmtId="0" fontId="16" fillId="2" borderId="4" xfId="0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quotePrefix="1" applyNumberFormat="1" applyFont="1" applyFill="1" applyBorder="1" applyAlignment="1" applyProtection="1">
      <alignment horizontal="center" vertical="center" wrapText="1"/>
      <protection hidden="1"/>
    </xf>
    <xf numFmtId="0" fontId="18" fillId="3" borderId="4" xfId="1" applyFont="1" applyFill="1" applyBorder="1" applyAlignment="1" applyProtection="1">
      <alignment horizontal="center" vertical="center" wrapText="1"/>
      <protection hidden="1"/>
    </xf>
    <xf numFmtId="0" fontId="12" fillId="3" borderId="4" xfId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justify" vertical="center" wrapText="1"/>
      <protection hidden="1"/>
    </xf>
    <xf numFmtId="0" fontId="17" fillId="3" borderId="2" xfId="0" applyFont="1" applyFill="1" applyBorder="1" applyAlignment="1" applyProtection="1">
      <alignment horizontal="justify" vertical="center" wrapText="1"/>
      <protection hidden="1"/>
    </xf>
    <xf numFmtId="0" fontId="17" fillId="3" borderId="3" xfId="0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locked="0"/>
    </xf>
    <xf numFmtId="0" fontId="7" fillId="3" borderId="4" xfId="1" applyFont="1" applyFill="1" applyBorder="1" applyAlignment="1" applyProtection="1">
      <alignment horizontal="center" vertical="center" wrapText="1"/>
      <protection hidden="1"/>
    </xf>
    <xf numFmtId="0" fontId="16" fillId="2" borderId="4" xfId="0" applyFont="1" applyFill="1" applyBorder="1" applyAlignment="1" applyProtection="1">
      <alignment horizontal="center" vertical="center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7" fillId="3" borderId="4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center" vertical="center"/>
      <protection hidden="1"/>
    </xf>
    <xf numFmtId="0" fontId="3" fillId="3" borderId="3" xfId="0" applyFont="1" applyFill="1" applyBorder="1" applyAlignment="1" applyProtection="1">
      <alignment horizontal="center" vertical="center"/>
      <protection hidden="1"/>
    </xf>
    <xf numFmtId="0" fontId="7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 applyProtection="1">
      <alignment horizontal="center" vertical="center" wrapText="1"/>
      <protection hidden="1"/>
    </xf>
    <xf numFmtId="0" fontId="12" fillId="3" borderId="2" xfId="0" applyFont="1" applyFill="1" applyBorder="1" applyAlignment="1" applyProtection="1">
      <alignment horizontal="center" vertical="center" wrapText="1"/>
      <protection hidden="1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16" fillId="2" borderId="4" xfId="0" applyFont="1" applyFill="1" applyBorder="1" applyAlignment="1" applyProtection="1">
      <alignment horizontal="center" vertical="center" textRotation="90" wrapText="1"/>
      <protection hidden="1"/>
    </xf>
    <xf numFmtId="0" fontId="16" fillId="2" borderId="4" xfId="0" applyFont="1" applyFill="1" applyBorder="1" applyAlignment="1" applyProtection="1">
      <alignment horizontal="center" vertical="center" textRotation="90"/>
      <protection hidden="1"/>
    </xf>
    <xf numFmtId="0" fontId="17" fillId="3" borderId="1" xfId="0" applyFont="1" applyFill="1" applyBorder="1" applyAlignment="1" applyProtection="1">
      <alignment horizontal="justify" vertical="center" wrapText="1"/>
      <protection locked="0"/>
    </xf>
    <xf numFmtId="0" fontId="17" fillId="3" borderId="2" xfId="0" applyFont="1" applyFill="1" applyBorder="1" applyAlignment="1" applyProtection="1">
      <alignment horizontal="justify" vertical="center" wrapText="1"/>
      <protection locked="0"/>
    </xf>
    <xf numFmtId="0" fontId="17" fillId="3" borderId="3" xfId="0" applyFont="1" applyFill="1" applyBorder="1" applyAlignment="1" applyProtection="1">
      <alignment horizontal="justify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2DCDB"/>
      <color rgb="FFC0504D"/>
      <color rgb="FF990721"/>
      <color rgb="FFDC0A2D"/>
      <color rgb="FF5D1928"/>
      <color rgb="FFEE00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26958</xdr:rowOff>
    </xdr:from>
    <xdr:to>
      <xdr:col>33</xdr:col>
      <xdr:colOff>0</xdr:colOff>
      <xdr:row>4</xdr:row>
      <xdr:rowOff>51211</xdr:rowOff>
    </xdr:to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1196368" y="26958"/>
          <a:ext cx="5741957" cy="7700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General de</a:t>
          </a:r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Recursos y Servicios </a:t>
          </a:r>
          <a:r>
            <a:rPr lang="es-MX" sz="900" b="1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Central de Recursos Materiales 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Administración de Recursos Materiales "5"</a:t>
          </a:r>
        </a:p>
        <a:p>
          <a:pPr algn="ctr"/>
          <a:r>
            <a:rPr lang="es-MX" sz="900" b="1" baseline="0">
              <a:solidFill>
                <a:schemeClr val="dk1"/>
              </a:solidFill>
              <a:latin typeface="Montserrat" panose="00000500000000000000" pitchFamily="2" charset="0"/>
              <a:ea typeface="+mn-ea"/>
              <a:cs typeface="Arial" panose="020B0604020202020204" pitchFamily="34" charset="0"/>
            </a:rPr>
            <a:t>2do Informe Trimestral de Archivo</a:t>
          </a:r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  <a:p>
          <a:pPr algn="ctr"/>
          <a:endParaRPr lang="es-MX" sz="1400" b="1">
            <a:latin typeface="Montserrat" panose="00000500000000000000" pitchFamily="2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275167</xdr:colOff>
      <xdr:row>0</xdr:row>
      <xdr:rowOff>58208</xdr:rowOff>
    </xdr:from>
    <xdr:to>
      <xdr:col>5</xdr:col>
      <xdr:colOff>15875</xdr:colOff>
      <xdr:row>2</xdr:row>
      <xdr:rowOff>381000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09ACE1C-BB5E-4629-8AD2-6FB2F54D4D8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568" t="-2" b="-16428"/>
        <a:stretch>
          <a:fillRect/>
        </a:stretch>
      </xdr:blipFill>
      <xdr:spPr bwMode="auto">
        <a:xfrm>
          <a:off x="275167" y="58208"/>
          <a:ext cx="3630083" cy="121179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ty/COTEJO/informes%20Coordinaci&#243;n/4&#176;%20ITA%20ADR%20Aguascts1A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 TRIMESTRAL ARCHIVOS"/>
      <sheetName val="CADIDO 2017 (2)"/>
      <sheetName val="Clave"/>
      <sheetName val="Base_Respo_Archivos de Trámite"/>
      <sheetName val="NomSerie"/>
    </sheetNames>
    <sheetDataSet>
      <sheetData sheetId="0"/>
      <sheetData sheetId="1"/>
      <sheetData sheetId="2">
        <row r="9">
          <cell r="I9" t="str">
            <v>TRÁMITE</v>
          </cell>
        </row>
        <row r="10">
          <cell r="I10" t="str">
            <v>CONCENTRACIÓN</v>
          </cell>
        </row>
        <row r="11">
          <cell r="I11" t="str">
            <v>Seleccionar Tipo de Archivo</v>
          </cell>
        </row>
      </sheetData>
      <sheetData sheetId="3"/>
      <sheetData sheetId="4">
        <row r="2">
          <cell r="D2" t="str">
            <v>CÓDIGO</v>
          </cell>
        </row>
        <row r="3">
          <cell r="D3" t="str">
            <v>2C</v>
          </cell>
        </row>
        <row r="4">
          <cell r="D4" t="str">
            <v>3C</v>
          </cell>
        </row>
        <row r="5">
          <cell r="D5" t="str">
            <v>4C</v>
          </cell>
        </row>
        <row r="6">
          <cell r="D6" t="str">
            <v>5C</v>
          </cell>
        </row>
        <row r="7">
          <cell r="D7" t="str">
            <v>6C</v>
          </cell>
        </row>
        <row r="8">
          <cell r="D8" t="str">
            <v>7C</v>
          </cell>
        </row>
        <row r="9">
          <cell r="D9" t="str">
            <v>8C</v>
          </cell>
        </row>
        <row r="10">
          <cell r="D10" t="str">
            <v>9C</v>
          </cell>
        </row>
        <row r="11">
          <cell r="D11" t="str">
            <v>10C</v>
          </cell>
        </row>
        <row r="12">
          <cell r="D12" t="str">
            <v>11C</v>
          </cell>
        </row>
        <row r="13">
          <cell r="D13" t="str">
            <v>12C</v>
          </cell>
        </row>
        <row r="14">
          <cell r="D14" t="str">
            <v>1S</v>
          </cell>
        </row>
        <row r="15">
          <cell r="D15" t="str">
            <v>2S</v>
          </cell>
        </row>
        <row r="16">
          <cell r="D16" t="str">
            <v>3S</v>
          </cell>
        </row>
        <row r="17">
          <cell r="D17" t="str">
            <v>4S</v>
          </cell>
        </row>
        <row r="18">
          <cell r="D18" t="str">
            <v>5S</v>
          </cell>
        </row>
        <row r="19">
          <cell r="D19" t="str">
            <v>6S</v>
          </cell>
        </row>
        <row r="20">
          <cell r="D20" t="str">
            <v>7S</v>
          </cell>
        </row>
        <row r="21">
          <cell r="D21" t="str">
            <v>8S</v>
          </cell>
        </row>
        <row r="22">
          <cell r="D22" t="str">
            <v>9S</v>
          </cell>
        </row>
        <row r="23">
          <cell r="D23" t="str">
            <v>10S</v>
          </cell>
        </row>
        <row r="24">
          <cell r="D24" t="str">
            <v>11S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uadalupe.maya@sat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9"/>
  <sheetViews>
    <sheetView tabSelected="1" topLeftCell="A40" zoomScale="90" zoomScaleNormal="90" workbookViewId="0">
      <selection activeCell="W17" sqref="W17"/>
    </sheetView>
  </sheetViews>
  <sheetFormatPr baseColWidth="10" defaultRowHeight="35.1" customHeight="1" x14ac:dyDescent="0.35"/>
  <cols>
    <col min="1" max="1" width="7.7109375" style="18" customWidth="1"/>
    <col min="2" max="2" width="12.85546875" style="18" customWidth="1"/>
    <col min="3" max="6" width="12.7109375" style="18" customWidth="1"/>
    <col min="7" max="22" width="5.28515625" style="18" customWidth="1"/>
    <col min="23" max="23" width="12.7109375" style="18" customWidth="1"/>
    <col min="24" max="24" width="6.85546875" style="18" customWidth="1"/>
    <col min="25" max="25" width="7.28515625" style="18" customWidth="1"/>
    <col min="26" max="26" width="7.85546875" style="18" customWidth="1"/>
    <col min="27" max="27" width="8.28515625" style="18" customWidth="1"/>
    <col min="28" max="31" width="5.28515625" style="18" customWidth="1"/>
    <col min="32" max="32" width="6" style="18" customWidth="1"/>
    <col min="33" max="33" width="28.85546875" style="18" customWidth="1"/>
    <col min="34" max="36" width="4.7109375" style="18" customWidth="1"/>
    <col min="37" max="42" width="8.7109375" style="18" customWidth="1"/>
    <col min="43" max="46" width="5.28515625" style="18" customWidth="1"/>
    <col min="47" max="47" width="12.5703125" style="18" customWidth="1"/>
    <col min="48" max="50" width="18.28515625" style="18" customWidth="1"/>
    <col min="51" max="16384" width="11.42578125" style="18"/>
  </cols>
  <sheetData>
    <row r="1" spans="1:50" s="3" customFormat="1" ht="35.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1"/>
      <c r="Q1" s="1"/>
      <c r="R1" s="1"/>
      <c r="S1" s="1"/>
      <c r="T1" s="1"/>
      <c r="U1" s="1"/>
      <c r="V1" s="86"/>
      <c r="W1" s="86"/>
      <c r="X1" s="86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0" s="3" customFormat="1" ht="35.1" customHeight="1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"/>
      <c r="O2" s="2"/>
      <c r="P2" s="4"/>
      <c r="Q2" s="4"/>
      <c r="R2" s="4"/>
      <c r="S2" s="4"/>
      <c r="T2" s="4"/>
      <c r="U2" s="4"/>
      <c r="V2" s="83"/>
      <c r="W2" s="83"/>
      <c r="X2" s="83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50" s="3" customFormat="1" ht="35.1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5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50" s="3" customFormat="1" ht="35.1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50" s="3" customFormat="1" ht="35.1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2"/>
      <c r="AD5" s="2"/>
      <c r="AE5" s="2"/>
      <c r="AF5" s="2"/>
      <c r="AG5" s="2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50" s="3" customFormat="1" ht="35.1" customHeight="1" x14ac:dyDescent="0.25">
      <c r="A6" s="87" t="s">
        <v>0</v>
      </c>
      <c r="B6" s="88"/>
      <c r="C6" s="89"/>
      <c r="E6" s="84" t="s">
        <v>1</v>
      </c>
      <c r="F6" s="84"/>
      <c r="G6" s="84" t="s">
        <v>2</v>
      </c>
      <c r="H6" s="84"/>
      <c r="I6" s="84"/>
      <c r="J6" s="84"/>
      <c r="K6" s="84" t="s">
        <v>3</v>
      </c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 t="s">
        <v>4</v>
      </c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"/>
      <c r="AP6" s="9"/>
      <c r="AQ6" s="9"/>
      <c r="AR6" s="9"/>
      <c r="AS6" s="9"/>
      <c r="AU6" s="9"/>
    </row>
    <row r="7" spans="1:50" s="2" customFormat="1" ht="35.1" customHeight="1" x14ac:dyDescent="0.25">
      <c r="A7" s="90" t="s">
        <v>5</v>
      </c>
      <c r="B7" s="91"/>
      <c r="C7" s="92"/>
      <c r="E7" s="93" t="s">
        <v>56</v>
      </c>
      <c r="F7" s="93"/>
      <c r="G7" s="85" t="s">
        <v>71</v>
      </c>
      <c r="H7" s="85"/>
      <c r="I7" s="85"/>
      <c r="J7" s="85"/>
      <c r="K7" s="93" t="s">
        <v>72</v>
      </c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80" t="s">
        <v>73</v>
      </c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10"/>
      <c r="AP7" s="10"/>
      <c r="AQ7" s="10"/>
      <c r="AR7" s="10"/>
      <c r="AS7" s="10"/>
      <c r="AU7" s="51"/>
    </row>
    <row r="8" spans="1:50" s="3" customFormat="1" ht="35.1" customHeight="1" x14ac:dyDescent="0.25">
      <c r="A8" s="11"/>
      <c r="B8" s="11"/>
      <c r="C8" s="11"/>
      <c r="D8" s="11"/>
      <c r="E8" s="11"/>
      <c r="F8" s="11"/>
      <c r="G8" s="11"/>
      <c r="H8" s="11"/>
      <c r="I8" s="12"/>
      <c r="J8" s="12"/>
      <c r="K8" s="12"/>
      <c r="L8" s="12"/>
      <c r="M8" s="11"/>
      <c r="N8" s="2"/>
      <c r="O8" s="2"/>
      <c r="P8" s="11"/>
      <c r="Q8" s="11"/>
      <c r="R8" s="11"/>
      <c r="S8" s="11"/>
      <c r="T8" s="11"/>
      <c r="U8" s="11"/>
      <c r="V8" s="11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50" s="3" customFormat="1" ht="35.1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2"/>
      <c r="O9" s="2"/>
      <c r="P9" s="13"/>
      <c r="Q9" s="13"/>
      <c r="R9" s="13"/>
      <c r="S9" s="13"/>
      <c r="T9" s="13"/>
      <c r="U9" s="13"/>
      <c r="V9" s="13"/>
      <c r="W9" s="13"/>
      <c r="X9" s="13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50" s="3" customFormat="1" ht="35.1" customHeight="1" x14ac:dyDescent="0.25">
      <c r="A10" s="81" t="s">
        <v>54</v>
      </c>
      <c r="B10" s="81"/>
      <c r="C10" s="81"/>
      <c r="D10" s="81"/>
      <c r="E10" s="81" t="s">
        <v>6</v>
      </c>
      <c r="F10" s="81"/>
      <c r="G10" s="81"/>
      <c r="H10" s="81"/>
      <c r="I10" s="81" t="s">
        <v>7</v>
      </c>
      <c r="J10" s="81"/>
      <c r="K10" s="81"/>
      <c r="L10" s="81"/>
      <c r="M10" s="81"/>
      <c r="N10" s="81"/>
      <c r="O10" s="81"/>
      <c r="P10" s="81"/>
      <c r="Q10" s="81" t="s">
        <v>8</v>
      </c>
      <c r="R10" s="81"/>
      <c r="S10" s="81"/>
      <c r="T10" s="81"/>
      <c r="U10" s="81"/>
      <c r="V10" s="81"/>
      <c r="W10" s="81" t="s">
        <v>57</v>
      </c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70" t="s">
        <v>9</v>
      </c>
      <c r="AN10" s="70"/>
      <c r="AO10" s="70" t="s">
        <v>10</v>
      </c>
      <c r="AP10" s="70"/>
      <c r="AQ10" s="70" t="s">
        <v>11</v>
      </c>
      <c r="AR10" s="70"/>
      <c r="AS10" s="70"/>
      <c r="AT10" s="70"/>
      <c r="AU10" s="22"/>
    </row>
    <row r="11" spans="1:50" s="47" customFormat="1" ht="35.1" customHeight="1" x14ac:dyDescent="0.25">
      <c r="A11" s="82" t="s">
        <v>105</v>
      </c>
      <c r="B11" s="82"/>
      <c r="C11" s="82"/>
      <c r="D11" s="82"/>
      <c r="E11" s="82" t="s">
        <v>108</v>
      </c>
      <c r="F11" s="82"/>
      <c r="G11" s="82"/>
      <c r="H11" s="82"/>
      <c r="I11" s="73" t="s">
        <v>106</v>
      </c>
      <c r="J11" s="74"/>
      <c r="K11" s="74"/>
      <c r="L11" s="74"/>
      <c r="M11" s="74"/>
      <c r="N11" s="74"/>
      <c r="O11" s="74"/>
      <c r="P11" s="74"/>
      <c r="Q11" s="74" t="s">
        <v>107</v>
      </c>
      <c r="R11" s="74"/>
      <c r="S11" s="74"/>
      <c r="T11" s="74"/>
      <c r="U11" s="74"/>
      <c r="V11" s="74"/>
      <c r="W11" s="94" t="s">
        <v>97</v>
      </c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6"/>
      <c r="AM11" s="94">
        <v>901510113</v>
      </c>
      <c r="AN11" s="96"/>
      <c r="AO11" s="94">
        <v>20</v>
      </c>
      <c r="AP11" s="96"/>
      <c r="AQ11" s="94">
        <v>20</v>
      </c>
      <c r="AR11" s="95"/>
      <c r="AS11" s="95"/>
      <c r="AT11" s="96"/>
      <c r="AU11" s="46"/>
    </row>
    <row r="12" spans="1:50" s="3" customFormat="1" ht="35.1" customHeight="1" x14ac:dyDescent="0.25">
      <c r="A12" s="26"/>
      <c r="B12" s="26"/>
      <c r="C12" s="23"/>
      <c r="D12" s="23"/>
      <c r="E12" s="23"/>
      <c r="F12" s="23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25"/>
      <c r="X12" s="71"/>
      <c r="Y12" s="71"/>
      <c r="Z12" s="25"/>
      <c r="AA12" s="25"/>
      <c r="AB12" s="71"/>
      <c r="AC12" s="71"/>
      <c r="AD12" s="71"/>
      <c r="AE12" s="71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24"/>
      <c r="AV12" s="14"/>
      <c r="AW12" s="14"/>
      <c r="AX12" s="14"/>
    </row>
    <row r="13" spans="1:50" s="3" customFormat="1" ht="35.1" customHeight="1" x14ac:dyDescent="0.25">
      <c r="A13" s="81" t="s">
        <v>12</v>
      </c>
      <c r="B13" s="70" t="s">
        <v>13</v>
      </c>
      <c r="C13" s="70" t="s">
        <v>14</v>
      </c>
      <c r="D13" s="70" t="s">
        <v>15</v>
      </c>
      <c r="E13" s="70" t="s">
        <v>16</v>
      </c>
      <c r="F13" s="70" t="s">
        <v>17</v>
      </c>
      <c r="G13" s="70" t="s">
        <v>18</v>
      </c>
      <c r="H13" s="70"/>
      <c r="I13" s="70"/>
      <c r="J13" s="70"/>
      <c r="K13" s="70"/>
      <c r="L13" s="70"/>
      <c r="M13" s="70"/>
      <c r="N13" s="70"/>
      <c r="O13" s="70" t="s">
        <v>19</v>
      </c>
      <c r="P13" s="70"/>
      <c r="Q13" s="70"/>
      <c r="R13" s="70"/>
      <c r="S13" s="70"/>
      <c r="T13" s="70"/>
      <c r="U13" s="70"/>
      <c r="V13" s="70"/>
      <c r="W13" s="70" t="s">
        <v>20</v>
      </c>
      <c r="X13" s="81" t="s">
        <v>21</v>
      </c>
      <c r="Y13" s="81"/>
      <c r="Z13" s="70" t="s">
        <v>22</v>
      </c>
      <c r="AA13" s="70" t="s">
        <v>23</v>
      </c>
      <c r="AB13" s="70" t="s">
        <v>55</v>
      </c>
      <c r="AC13" s="70"/>
      <c r="AD13" s="70"/>
      <c r="AE13" s="70"/>
      <c r="AF13" s="97" t="s">
        <v>24</v>
      </c>
      <c r="AG13" s="81" t="s">
        <v>25</v>
      </c>
      <c r="AH13" s="70" t="s">
        <v>26</v>
      </c>
      <c r="AI13" s="70"/>
      <c r="AJ13" s="70"/>
      <c r="AK13" s="70" t="s">
        <v>27</v>
      </c>
      <c r="AL13" s="70"/>
      <c r="AM13" s="70"/>
      <c r="AN13" s="70"/>
      <c r="AO13" s="70"/>
      <c r="AP13" s="70"/>
      <c r="AQ13" s="70" t="s">
        <v>28</v>
      </c>
      <c r="AR13" s="70"/>
      <c r="AS13" s="70"/>
      <c r="AT13" s="70"/>
      <c r="AU13" s="70" t="s">
        <v>29</v>
      </c>
      <c r="AV13" s="70" t="s">
        <v>58</v>
      </c>
      <c r="AW13" s="70" t="s">
        <v>59</v>
      </c>
      <c r="AX13" s="70" t="s">
        <v>60</v>
      </c>
    </row>
    <row r="14" spans="1:50" s="3" customFormat="1" ht="35.1" customHeight="1" x14ac:dyDescent="0.25">
      <c r="A14" s="81"/>
      <c r="B14" s="70"/>
      <c r="C14" s="70"/>
      <c r="D14" s="70"/>
      <c r="E14" s="70"/>
      <c r="F14" s="70"/>
      <c r="G14" s="70" t="s">
        <v>32</v>
      </c>
      <c r="H14" s="70"/>
      <c r="I14" s="70"/>
      <c r="J14" s="70"/>
      <c r="K14" s="70" t="s">
        <v>33</v>
      </c>
      <c r="L14" s="70"/>
      <c r="M14" s="70"/>
      <c r="N14" s="70"/>
      <c r="O14" s="70" t="s">
        <v>32</v>
      </c>
      <c r="P14" s="70"/>
      <c r="Q14" s="70"/>
      <c r="R14" s="70"/>
      <c r="S14" s="70" t="s">
        <v>33</v>
      </c>
      <c r="T14" s="70"/>
      <c r="U14" s="70"/>
      <c r="V14" s="70"/>
      <c r="W14" s="70"/>
      <c r="X14" s="70" t="s">
        <v>30</v>
      </c>
      <c r="Y14" s="70" t="s">
        <v>31</v>
      </c>
      <c r="Z14" s="70"/>
      <c r="AA14" s="70"/>
      <c r="AB14" s="70"/>
      <c r="AC14" s="70"/>
      <c r="AD14" s="70"/>
      <c r="AE14" s="70"/>
      <c r="AF14" s="97"/>
      <c r="AG14" s="81"/>
      <c r="AH14" s="98" t="s">
        <v>34</v>
      </c>
      <c r="AI14" s="98" t="s">
        <v>35</v>
      </c>
      <c r="AJ14" s="97" t="s">
        <v>36</v>
      </c>
      <c r="AK14" s="70"/>
      <c r="AL14" s="70"/>
      <c r="AM14" s="70"/>
      <c r="AN14" s="70"/>
      <c r="AO14" s="70"/>
      <c r="AP14" s="70"/>
      <c r="AQ14" s="97" t="s">
        <v>37</v>
      </c>
      <c r="AR14" s="97" t="s">
        <v>38</v>
      </c>
      <c r="AS14" s="97" t="s">
        <v>39</v>
      </c>
      <c r="AT14" s="97" t="s">
        <v>40</v>
      </c>
      <c r="AU14" s="70"/>
      <c r="AV14" s="70"/>
      <c r="AW14" s="70"/>
      <c r="AX14" s="70"/>
    </row>
    <row r="15" spans="1:50" s="3" customFormat="1" ht="35.1" customHeight="1" x14ac:dyDescent="0.25">
      <c r="A15" s="81"/>
      <c r="B15" s="70"/>
      <c r="C15" s="70"/>
      <c r="D15" s="70"/>
      <c r="E15" s="70"/>
      <c r="F15" s="70"/>
      <c r="G15" s="70" t="s">
        <v>41</v>
      </c>
      <c r="H15" s="70"/>
      <c r="I15" s="70"/>
      <c r="J15" s="70"/>
      <c r="K15" s="70" t="s">
        <v>41</v>
      </c>
      <c r="L15" s="70"/>
      <c r="M15" s="70"/>
      <c r="N15" s="70"/>
      <c r="O15" s="70" t="s">
        <v>41</v>
      </c>
      <c r="P15" s="70"/>
      <c r="Q15" s="70"/>
      <c r="R15" s="70"/>
      <c r="S15" s="70" t="s">
        <v>41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97"/>
      <c r="AG15" s="81"/>
      <c r="AH15" s="98"/>
      <c r="AI15" s="98"/>
      <c r="AJ15" s="97"/>
      <c r="AK15" s="70"/>
      <c r="AL15" s="70"/>
      <c r="AM15" s="70"/>
      <c r="AN15" s="70"/>
      <c r="AO15" s="70"/>
      <c r="AP15" s="70"/>
      <c r="AQ15" s="97"/>
      <c r="AR15" s="97"/>
      <c r="AS15" s="97"/>
      <c r="AT15" s="97"/>
      <c r="AU15" s="70"/>
      <c r="AV15" s="70"/>
      <c r="AW15" s="70"/>
      <c r="AX15" s="70"/>
    </row>
    <row r="16" spans="1:50" s="3" customFormat="1" ht="35.1" customHeight="1" x14ac:dyDescent="0.25">
      <c r="A16" s="81"/>
      <c r="B16" s="70"/>
      <c r="C16" s="70"/>
      <c r="D16" s="70"/>
      <c r="E16" s="70"/>
      <c r="F16" s="70"/>
      <c r="G16" s="40" t="s">
        <v>42</v>
      </c>
      <c r="H16" s="40" t="s">
        <v>43</v>
      </c>
      <c r="I16" s="40" t="s">
        <v>44</v>
      </c>
      <c r="J16" s="40" t="s">
        <v>45</v>
      </c>
      <c r="K16" s="40" t="s">
        <v>42</v>
      </c>
      <c r="L16" s="40" t="s">
        <v>43</v>
      </c>
      <c r="M16" s="40" t="s">
        <v>44</v>
      </c>
      <c r="N16" s="40" t="s">
        <v>45</v>
      </c>
      <c r="O16" s="40" t="s">
        <v>42</v>
      </c>
      <c r="P16" s="40" t="s">
        <v>43</v>
      </c>
      <c r="Q16" s="40" t="s">
        <v>44</v>
      </c>
      <c r="R16" s="40" t="s">
        <v>45</v>
      </c>
      <c r="S16" s="40" t="s">
        <v>42</v>
      </c>
      <c r="T16" s="40" t="s">
        <v>43</v>
      </c>
      <c r="U16" s="40" t="s">
        <v>44</v>
      </c>
      <c r="V16" s="40" t="s">
        <v>45</v>
      </c>
      <c r="W16" s="70"/>
      <c r="X16" s="70"/>
      <c r="Y16" s="70"/>
      <c r="Z16" s="70"/>
      <c r="AA16" s="70"/>
      <c r="AB16" s="41" t="s">
        <v>46</v>
      </c>
      <c r="AC16" s="41" t="s">
        <v>47</v>
      </c>
      <c r="AD16" s="41" t="s">
        <v>48</v>
      </c>
      <c r="AE16" s="41" t="s">
        <v>49</v>
      </c>
      <c r="AF16" s="97"/>
      <c r="AG16" s="81"/>
      <c r="AH16" s="98"/>
      <c r="AI16" s="98"/>
      <c r="AJ16" s="97"/>
      <c r="AK16" s="70"/>
      <c r="AL16" s="70"/>
      <c r="AM16" s="70"/>
      <c r="AN16" s="70"/>
      <c r="AO16" s="70"/>
      <c r="AP16" s="70"/>
      <c r="AQ16" s="97"/>
      <c r="AR16" s="97"/>
      <c r="AS16" s="97"/>
      <c r="AT16" s="97"/>
      <c r="AU16" s="70"/>
      <c r="AV16" s="70"/>
      <c r="AW16" s="70"/>
      <c r="AX16" s="70"/>
    </row>
    <row r="17" spans="1:55" s="38" customFormat="1" ht="35.1" customHeight="1" x14ac:dyDescent="0.25">
      <c r="A17" s="28">
        <v>1</v>
      </c>
      <c r="B17" s="44">
        <v>19</v>
      </c>
      <c r="C17" s="45">
        <v>0</v>
      </c>
      <c r="D17" s="45">
        <v>1</v>
      </c>
      <c r="E17" s="44">
        <v>0</v>
      </c>
      <c r="F17" s="68">
        <v>0</v>
      </c>
      <c r="G17" s="29">
        <v>0</v>
      </c>
      <c r="H17" s="29">
        <v>0</v>
      </c>
      <c r="I17" s="29"/>
      <c r="J17" s="31"/>
      <c r="K17" s="29"/>
      <c r="L17" s="29"/>
      <c r="M17" s="29"/>
      <c r="N17" s="29"/>
      <c r="O17" s="29">
        <v>0</v>
      </c>
      <c r="P17" s="29">
        <v>0</v>
      </c>
      <c r="Q17" s="29"/>
      <c r="R17" s="29"/>
      <c r="S17" s="29"/>
      <c r="T17" s="29"/>
      <c r="U17" s="29"/>
      <c r="V17" s="29"/>
      <c r="W17" s="44">
        <f t="shared" ref="W17:W41" si="0">+B17+C17+D17+E17+F17-O17-P17-Q17-R17-S17-T17-U17-V17</f>
        <v>20</v>
      </c>
      <c r="X17" s="32">
        <v>0</v>
      </c>
      <c r="Y17" s="33">
        <v>1</v>
      </c>
      <c r="Z17" s="30">
        <f>(X17*25)+(Y17*10)</f>
        <v>10</v>
      </c>
      <c r="AA17" s="53">
        <f t="shared" ref="AA17:AA42" si="1">Z17*0.02</f>
        <v>0.2</v>
      </c>
      <c r="AB17" s="33"/>
      <c r="AC17" s="33"/>
      <c r="AD17" s="33"/>
      <c r="AE17" s="33"/>
      <c r="AF17" s="35" t="s">
        <v>61</v>
      </c>
      <c r="AG17" s="34" t="s">
        <v>63</v>
      </c>
      <c r="AH17" s="35" t="s">
        <v>61</v>
      </c>
      <c r="AI17" s="35">
        <v>2</v>
      </c>
      <c r="AJ17" s="35"/>
      <c r="AK17" s="76" t="s">
        <v>86</v>
      </c>
      <c r="AL17" s="77"/>
      <c r="AM17" s="77"/>
      <c r="AN17" s="77"/>
      <c r="AO17" s="77"/>
      <c r="AP17" s="78"/>
      <c r="AQ17" s="35" t="s">
        <v>68</v>
      </c>
      <c r="AR17" s="35" t="s">
        <v>69</v>
      </c>
      <c r="AS17" s="35" t="s">
        <v>50</v>
      </c>
      <c r="AT17" s="35" t="s">
        <v>50</v>
      </c>
      <c r="AU17" s="36"/>
      <c r="AV17" s="49"/>
      <c r="AW17" s="49"/>
      <c r="AX17" s="49"/>
      <c r="AY17" s="37"/>
      <c r="AZ17" s="37"/>
      <c r="BA17" s="37"/>
      <c r="BB17" s="37"/>
      <c r="BC17" s="37"/>
    </row>
    <row r="18" spans="1:55" s="38" customFormat="1" ht="35.1" customHeight="1" x14ac:dyDescent="0.25">
      <c r="A18" s="28">
        <v>2</v>
      </c>
      <c r="B18" s="44">
        <v>44</v>
      </c>
      <c r="C18" s="45">
        <v>0</v>
      </c>
      <c r="D18" s="45">
        <v>0</v>
      </c>
      <c r="E18" s="44">
        <v>0</v>
      </c>
      <c r="F18" s="68">
        <v>0</v>
      </c>
      <c r="G18" s="29">
        <v>0</v>
      </c>
      <c r="H18" s="29">
        <v>0</v>
      </c>
      <c r="I18" s="29"/>
      <c r="J18" s="31"/>
      <c r="K18" s="29"/>
      <c r="L18" s="29"/>
      <c r="M18" s="29"/>
      <c r="N18" s="29"/>
      <c r="O18" s="29">
        <v>0</v>
      </c>
      <c r="P18" s="29">
        <v>0</v>
      </c>
      <c r="Q18" s="29"/>
      <c r="R18" s="29"/>
      <c r="S18" s="29"/>
      <c r="T18" s="29"/>
      <c r="U18" s="29"/>
      <c r="V18" s="29"/>
      <c r="W18" s="44">
        <f t="shared" si="0"/>
        <v>44</v>
      </c>
      <c r="X18" s="32">
        <v>0</v>
      </c>
      <c r="Y18" s="33">
        <v>1</v>
      </c>
      <c r="Z18" s="30">
        <f t="shared" ref="Z18:Z41" si="2">(X18*25)+(Y18*10)</f>
        <v>10</v>
      </c>
      <c r="AA18" s="53">
        <f t="shared" si="1"/>
        <v>0.2</v>
      </c>
      <c r="AB18" s="33"/>
      <c r="AC18" s="33"/>
      <c r="AD18" s="33"/>
      <c r="AE18" s="33"/>
      <c r="AF18" s="35" t="s">
        <v>61</v>
      </c>
      <c r="AG18" s="34" t="s">
        <v>63</v>
      </c>
      <c r="AH18" s="35" t="s">
        <v>61</v>
      </c>
      <c r="AI18" s="35">
        <v>5</v>
      </c>
      <c r="AJ18" s="35"/>
      <c r="AK18" s="76" t="s">
        <v>81</v>
      </c>
      <c r="AL18" s="77"/>
      <c r="AM18" s="77"/>
      <c r="AN18" s="77"/>
      <c r="AO18" s="77"/>
      <c r="AP18" s="78"/>
      <c r="AQ18" s="35" t="s">
        <v>68</v>
      </c>
      <c r="AR18" s="35" t="s">
        <v>69</v>
      </c>
      <c r="AS18" s="35" t="s">
        <v>50</v>
      </c>
      <c r="AT18" s="35" t="s">
        <v>50</v>
      </c>
      <c r="AU18" s="39"/>
      <c r="AV18" s="50"/>
      <c r="AW18" s="50"/>
      <c r="AX18" s="50"/>
      <c r="AY18" s="37"/>
      <c r="AZ18" s="37"/>
      <c r="BA18" s="37"/>
      <c r="BB18" s="37"/>
      <c r="BC18" s="37"/>
    </row>
    <row r="19" spans="1:55" s="38" customFormat="1" ht="35.1" customHeight="1" x14ac:dyDescent="0.25">
      <c r="A19" s="28">
        <v>3</v>
      </c>
      <c r="B19" s="44">
        <v>30</v>
      </c>
      <c r="C19" s="45">
        <v>1</v>
      </c>
      <c r="D19" s="45">
        <v>1</v>
      </c>
      <c r="E19" s="44">
        <v>5</v>
      </c>
      <c r="F19" s="68">
        <v>7</v>
      </c>
      <c r="G19" s="29">
        <v>0</v>
      </c>
      <c r="H19" s="29">
        <v>0</v>
      </c>
      <c r="I19" s="29"/>
      <c r="J19" s="31"/>
      <c r="K19" s="29"/>
      <c r="L19" s="29"/>
      <c r="M19" s="29"/>
      <c r="N19" s="29"/>
      <c r="O19" s="29">
        <v>0</v>
      </c>
      <c r="P19" s="29">
        <v>0</v>
      </c>
      <c r="Q19" s="29"/>
      <c r="R19" s="29"/>
      <c r="S19" s="29"/>
      <c r="T19" s="29"/>
      <c r="U19" s="29"/>
      <c r="V19" s="29"/>
      <c r="W19" s="44">
        <f t="shared" si="0"/>
        <v>44</v>
      </c>
      <c r="X19" s="32">
        <v>0</v>
      </c>
      <c r="Y19" s="33">
        <v>2</v>
      </c>
      <c r="Z19" s="30">
        <f t="shared" si="2"/>
        <v>20</v>
      </c>
      <c r="AA19" s="53">
        <f t="shared" si="1"/>
        <v>0.4</v>
      </c>
      <c r="AB19" s="33"/>
      <c r="AC19" s="33"/>
      <c r="AD19" s="33"/>
      <c r="AE19" s="33"/>
      <c r="AF19" s="35" t="s">
        <v>61</v>
      </c>
      <c r="AG19" s="34" t="s">
        <v>63</v>
      </c>
      <c r="AH19" s="35" t="s">
        <v>61</v>
      </c>
      <c r="AI19" s="35">
        <v>6</v>
      </c>
      <c r="AJ19" s="35"/>
      <c r="AK19" s="76" t="s">
        <v>87</v>
      </c>
      <c r="AL19" s="77"/>
      <c r="AM19" s="77"/>
      <c r="AN19" s="77"/>
      <c r="AO19" s="77"/>
      <c r="AP19" s="78"/>
      <c r="AQ19" s="35" t="s">
        <v>68</v>
      </c>
      <c r="AR19" s="35" t="s">
        <v>69</v>
      </c>
      <c r="AS19" s="35" t="s">
        <v>70</v>
      </c>
      <c r="AT19" s="35" t="s">
        <v>50</v>
      </c>
      <c r="AU19" s="36"/>
      <c r="AV19" s="49"/>
      <c r="AW19" s="49"/>
      <c r="AX19" s="49"/>
      <c r="AY19" s="37"/>
      <c r="AZ19" s="37"/>
      <c r="BA19" s="37"/>
      <c r="BB19" s="37"/>
      <c r="BC19" s="37"/>
    </row>
    <row r="20" spans="1:55" s="38" customFormat="1" ht="35.1" customHeight="1" x14ac:dyDescent="0.25">
      <c r="A20" s="28">
        <v>4</v>
      </c>
      <c r="B20" s="44">
        <v>1</v>
      </c>
      <c r="C20" s="45">
        <v>0</v>
      </c>
      <c r="D20" s="45">
        <v>0</v>
      </c>
      <c r="E20" s="44">
        <v>0</v>
      </c>
      <c r="F20" s="68">
        <v>0</v>
      </c>
      <c r="G20" s="29">
        <v>0</v>
      </c>
      <c r="H20" s="29">
        <v>0</v>
      </c>
      <c r="I20" s="29"/>
      <c r="J20" s="31"/>
      <c r="K20" s="29"/>
      <c r="L20" s="29"/>
      <c r="M20" s="29"/>
      <c r="N20" s="29"/>
      <c r="O20" s="29">
        <v>0</v>
      </c>
      <c r="P20" s="29">
        <v>0</v>
      </c>
      <c r="Q20" s="29"/>
      <c r="R20" s="29"/>
      <c r="S20" s="29"/>
      <c r="T20" s="29"/>
      <c r="U20" s="29"/>
      <c r="V20" s="29"/>
      <c r="W20" s="44">
        <f t="shared" ref="W20" si="3">+B20+C20+D20+E20+F20-O20-P20-Q20-R20-S20-T20-U20-V20</f>
        <v>1</v>
      </c>
      <c r="X20" s="32">
        <v>0</v>
      </c>
      <c r="Y20" s="33">
        <v>1</v>
      </c>
      <c r="Z20" s="30">
        <f>(X20*25)+(Y20*1)</f>
        <v>1</v>
      </c>
      <c r="AA20" s="53">
        <f t="shared" si="1"/>
        <v>0.02</v>
      </c>
      <c r="AB20" s="33"/>
      <c r="AC20" s="33"/>
      <c r="AD20" s="33"/>
      <c r="AE20" s="33"/>
      <c r="AF20" s="35" t="s">
        <v>61</v>
      </c>
      <c r="AG20" s="34" t="s">
        <v>63</v>
      </c>
      <c r="AH20" s="35" t="s">
        <v>61</v>
      </c>
      <c r="AI20" s="35">
        <v>7</v>
      </c>
      <c r="AJ20" s="35"/>
      <c r="AK20" s="76" t="s">
        <v>114</v>
      </c>
      <c r="AL20" s="77"/>
      <c r="AM20" s="77"/>
      <c r="AN20" s="77"/>
      <c r="AO20" s="77"/>
      <c r="AP20" s="78"/>
      <c r="AQ20" s="35" t="s">
        <v>68</v>
      </c>
      <c r="AR20" s="35"/>
      <c r="AS20" s="35"/>
      <c r="AT20" s="35" t="s">
        <v>50</v>
      </c>
      <c r="AU20" s="36"/>
      <c r="AV20" s="49"/>
      <c r="AW20" s="49"/>
      <c r="AX20" s="49"/>
      <c r="AY20" s="37"/>
      <c r="AZ20" s="37"/>
      <c r="BA20" s="37"/>
      <c r="BB20" s="37"/>
      <c r="BC20" s="37"/>
    </row>
    <row r="21" spans="1:55" s="38" customFormat="1" ht="35.1" customHeight="1" x14ac:dyDescent="0.25">
      <c r="A21" s="28">
        <v>5</v>
      </c>
      <c r="B21" s="44">
        <v>1359</v>
      </c>
      <c r="C21" s="45">
        <v>53</v>
      </c>
      <c r="D21" s="45">
        <v>251</v>
      </c>
      <c r="E21" s="44">
        <v>822</v>
      </c>
      <c r="F21" s="68">
        <v>109</v>
      </c>
      <c r="G21" s="29">
        <v>0</v>
      </c>
      <c r="H21" s="29">
        <v>0</v>
      </c>
      <c r="I21" s="29"/>
      <c r="J21" s="31"/>
      <c r="K21" s="29"/>
      <c r="L21" s="29"/>
      <c r="M21" s="29"/>
      <c r="N21" s="29"/>
      <c r="O21" s="29">
        <v>0</v>
      </c>
      <c r="P21" s="29">
        <v>0</v>
      </c>
      <c r="Q21" s="29"/>
      <c r="R21" s="29"/>
      <c r="S21" s="29"/>
      <c r="T21" s="29"/>
      <c r="U21" s="29"/>
      <c r="V21" s="29"/>
      <c r="W21" s="44">
        <f t="shared" si="0"/>
        <v>2594</v>
      </c>
      <c r="X21" s="32">
        <v>40</v>
      </c>
      <c r="Y21" s="33">
        <v>6</v>
      </c>
      <c r="Z21" s="30">
        <f t="shared" si="2"/>
        <v>1060</v>
      </c>
      <c r="AA21" s="53">
        <f t="shared" si="1"/>
        <v>21.2</v>
      </c>
      <c r="AB21" s="33"/>
      <c r="AC21" s="33"/>
      <c r="AD21" s="33"/>
      <c r="AE21" s="33"/>
      <c r="AF21" s="35" t="s">
        <v>61</v>
      </c>
      <c r="AG21" s="34" t="s">
        <v>63</v>
      </c>
      <c r="AH21" s="35" t="s">
        <v>61</v>
      </c>
      <c r="AI21" s="35">
        <v>8</v>
      </c>
      <c r="AJ21" s="35"/>
      <c r="AK21" s="76" t="s">
        <v>82</v>
      </c>
      <c r="AL21" s="77"/>
      <c r="AM21" s="77"/>
      <c r="AN21" s="77"/>
      <c r="AO21" s="77"/>
      <c r="AP21" s="78"/>
      <c r="AQ21" s="35" t="s">
        <v>68</v>
      </c>
      <c r="AR21" s="35" t="s">
        <v>69</v>
      </c>
      <c r="AS21" s="35" t="s">
        <v>70</v>
      </c>
      <c r="AT21" s="35" t="s">
        <v>50</v>
      </c>
      <c r="AU21" s="39"/>
      <c r="AV21" s="49"/>
      <c r="AW21" s="49"/>
      <c r="AX21" s="49"/>
      <c r="AY21" s="37"/>
      <c r="AZ21" s="37"/>
      <c r="BA21" s="37"/>
      <c r="BB21" s="37"/>
      <c r="BC21" s="37"/>
    </row>
    <row r="22" spans="1:55" s="38" customFormat="1" ht="35.1" customHeight="1" x14ac:dyDescent="0.25">
      <c r="A22" s="28">
        <v>6</v>
      </c>
      <c r="B22" s="44">
        <v>216</v>
      </c>
      <c r="C22" s="45">
        <v>0</v>
      </c>
      <c r="D22" s="45">
        <v>0</v>
      </c>
      <c r="E22" s="44">
        <v>0</v>
      </c>
      <c r="F22" s="68">
        <v>0</v>
      </c>
      <c r="G22" s="29">
        <v>0</v>
      </c>
      <c r="H22" s="29">
        <v>0</v>
      </c>
      <c r="I22" s="29"/>
      <c r="J22" s="31"/>
      <c r="K22" s="29"/>
      <c r="L22" s="29"/>
      <c r="M22" s="29"/>
      <c r="N22" s="29"/>
      <c r="O22" s="29">
        <v>0</v>
      </c>
      <c r="P22" s="29">
        <v>0</v>
      </c>
      <c r="Q22" s="29"/>
      <c r="R22" s="29"/>
      <c r="S22" s="29"/>
      <c r="T22" s="29"/>
      <c r="U22" s="29"/>
      <c r="V22" s="29"/>
      <c r="W22" s="44">
        <f t="shared" si="0"/>
        <v>216</v>
      </c>
      <c r="X22" s="32">
        <v>4</v>
      </c>
      <c r="Y22" s="33"/>
      <c r="Z22" s="30">
        <f t="shared" si="2"/>
        <v>100</v>
      </c>
      <c r="AA22" s="53">
        <f t="shared" si="1"/>
        <v>2</v>
      </c>
      <c r="AB22" s="33"/>
      <c r="AC22" s="33"/>
      <c r="AD22" s="33"/>
      <c r="AE22" s="33"/>
      <c r="AF22" s="35" t="s">
        <v>61</v>
      </c>
      <c r="AG22" s="34" t="s">
        <v>63</v>
      </c>
      <c r="AH22" s="35" t="s">
        <v>61</v>
      </c>
      <c r="AI22" s="35">
        <v>10</v>
      </c>
      <c r="AJ22" s="35"/>
      <c r="AK22" s="76" t="s">
        <v>83</v>
      </c>
      <c r="AL22" s="77"/>
      <c r="AM22" s="77"/>
      <c r="AN22" s="77"/>
      <c r="AO22" s="77"/>
      <c r="AP22" s="78"/>
      <c r="AQ22" s="35" t="s">
        <v>68</v>
      </c>
      <c r="AR22" s="35" t="s">
        <v>69</v>
      </c>
      <c r="AS22" s="35" t="s">
        <v>50</v>
      </c>
      <c r="AT22" s="35" t="s">
        <v>50</v>
      </c>
      <c r="AU22" s="39"/>
      <c r="AV22" s="49"/>
      <c r="AW22" s="49"/>
      <c r="AX22" s="49"/>
      <c r="AY22" s="37"/>
      <c r="AZ22" s="37"/>
      <c r="BA22" s="37"/>
      <c r="BB22" s="37"/>
      <c r="BC22" s="37"/>
    </row>
    <row r="23" spans="1:55" s="38" customFormat="1" ht="35.1" customHeight="1" x14ac:dyDescent="0.25">
      <c r="A23" s="28">
        <v>7</v>
      </c>
      <c r="B23" s="44">
        <v>454</v>
      </c>
      <c r="C23" s="45">
        <v>4</v>
      </c>
      <c r="D23" s="45">
        <v>3</v>
      </c>
      <c r="E23" s="44">
        <v>1</v>
      </c>
      <c r="F23" s="68">
        <v>5</v>
      </c>
      <c r="G23" s="29">
        <v>0</v>
      </c>
      <c r="H23" s="29">
        <v>0</v>
      </c>
      <c r="I23" s="29"/>
      <c r="J23" s="31"/>
      <c r="K23" s="29"/>
      <c r="L23" s="29"/>
      <c r="M23" s="29"/>
      <c r="N23" s="29"/>
      <c r="O23" s="29">
        <v>0</v>
      </c>
      <c r="P23" s="29">
        <v>0</v>
      </c>
      <c r="Q23" s="29"/>
      <c r="R23" s="29"/>
      <c r="S23" s="29"/>
      <c r="T23" s="29"/>
      <c r="U23" s="29"/>
      <c r="V23" s="29"/>
      <c r="W23" s="44">
        <f t="shared" si="0"/>
        <v>467</v>
      </c>
      <c r="X23" s="32">
        <v>10</v>
      </c>
      <c r="Y23" s="33">
        <v>15</v>
      </c>
      <c r="Z23" s="30">
        <f t="shared" si="2"/>
        <v>400</v>
      </c>
      <c r="AA23" s="53">
        <f t="shared" si="1"/>
        <v>8</v>
      </c>
      <c r="AB23" s="33"/>
      <c r="AC23" s="33"/>
      <c r="AD23" s="33"/>
      <c r="AE23" s="33"/>
      <c r="AF23" s="35" t="s">
        <v>61</v>
      </c>
      <c r="AG23" s="34" t="s">
        <v>63</v>
      </c>
      <c r="AH23" s="35" t="s">
        <v>61</v>
      </c>
      <c r="AI23" s="35">
        <v>12</v>
      </c>
      <c r="AJ23" s="35"/>
      <c r="AK23" s="76" t="s">
        <v>84</v>
      </c>
      <c r="AL23" s="77"/>
      <c r="AM23" s="77"/>
      <c r="AN23" s="77"/>
      <c r="AO23" s="77"/>
      <c r="AP23" s="78"/>
      <c r="AQ23" s="35" t="s">
        <v>68</v>
      </c>
      <c r="AR23" s="35" t="s">
        <v>69</v>
      </c>
      <c r="AS23" s="35" t="s">
        <v>50</v>
      </c>
      <c r="AT23" s="35" t="s">
        <v>50</v>
      </c>
      <c r="AU23" s="39"/>
      <c r="AV23" s="49"/>
      <c r="AW23" s="49"/>
      <c r="AX23" s="49"/>
      <c r="AY23" s="37"/>
      <c r="AZ23" s="37"/>
      <c r="BA23" s="37"/>
      <c r="BB23" s="37"/>
      <c r="BC23" s="37"/>
    </row>
    <row r="24" spans="1:55" s="38" customFormat="1" ht="35.1" customHeight="1" x14ac:dyDescent="0.25">
      <c r="A24" s="28">
        <v>8</v>
      </c>
      <c r="B24" s="44">
        <v>95</v>
      </c>
      <c r="C24" s="45">
        <v>3</v>
      </c>
      <c r="D24" s="45">
        <v>1</v>
      </c>
      <c r="E24" s="44">
        <v>7</v>
      </c>
      <c r="F24" s="68">
        <v>3</v>
      </c>
      <c r="G24" s="29">
        <v>0</v>
      </c>
      <c r="H24" s="29">
        <v>0</v>
      </c>
      <c r="I24" s="29"/>
      <c r="J24" s="31"/>
      <c r="K24" s="29"/>
      <c r="L24" s="29"/>
      <c r="M24" s="29"/>
      <c r="N24" s="29"/>
      <c r="O24" s="29">
        <v>0</v>
      </c>
      <c r="P24" s="29">
        <v>0</v>
      </c>
      <c r="Q24" s="29"/>
      <c r="R24" s="29"/>
      <c r="S24" s="29"/>
      <c r="T24" s="29"/>
      <c r="U24" s="29"/>
      <c r="V24" s="29"/>
      <c r="W24" s="44">
        <f t="shared" si="0"/>
        <v>109</v>
      </c>
      <c r="X24" s="32">
        <v>3</v>
      </c>
      <c r="Y24" s="33"/>
      <c r="Z24" s="30">
        <f t="shared" si="2"/>
        <v>75</v>
      </c>
      <c r="AA24" s="53">
        <f t="shared" si="1"/>
        <v>1.5</v>
      </c>
      <c r="AB24" s="33"/>
      <c r="AC24" s="33"/>
      <c r="AD24" s="33"/>
      <c r="AE24" s="33"/>
      <c r="AF24" s="35" t="s">
        <v>61</v>
      </c>
      <c r="AG24" s="34" t="s">
        <v>63</v>
      </c>
      <c r="AH24" s="35" t="s">
        <v>61</v>
      </c>
      <c r="AI24" s="35">
        <v>16</v>
      </c>
      <c r="AJ24" s="35"/>
      <c r="AK24" s="76" t="s">
        <v>85</v>
      </c>
      <c r="AL24" s="77"/>
      <c r="AM24" s="77"/>
      <c r="AN24" s="77"/>
      <c r="AO24" s="77"/>
      <c r="AP24" s="78"/>
      <c r="AQ24" s="35" t="s">
        <v>68</v>
      </c>
      <c r="AR24" s="35" t="s">
        <v>69</v>
      </c>
      <c r="AS24" s="35" t="s">
        <v>70</v>
      </c>
      <c r="AT24" s="35" t="s">
        <v>50</v>
      </c>
      <c r="AU24" s="39"/>
      <c r="AV24" s="49"/>
      <c r="AW24" s="49"/>
      <c r="AX24" s="49"/>
      <c r="AY24" s="37"/>
      <c r="AZ24" s="37"/>
      <c r="BA24" s="37"/>
      <c r="BB24" s="37"/>
      <c r="BC24" s="37"/>
    </row>
    <row r="25" spans="1:55" s="38" customFormat="1" ht="35.1" customHeight="1" x14ac:dyDescent="0.25">
      <c r="A25" s="28">
        <v>9</v>
      </c>
      <c r="B25" s="44">
        <v>1</v>
      </c>
      <c r="C25" s="45">
        <v>0</v>
      </c>
      <c r="D25" s="45">
        <v>0</v>
      </c>
      <c r="E25" s="44">
        <v>0</v>
      </c>
      <c r="F25" s="68">
        <v>0</v>
      </c>
      <c r="G25" s="29">
        <v>0</v>
      </c>
      <c r="H25" s="29">
        <v>0</v>
      </c>
      <c r="I25" s="29"/>
      <c r="J25" s="31"/>
      <c r="K25" s="29"/>
      <c r="L25" s="29"/>
      <c r="M25" s="29"/>
      <c r="N25" s="29"/>
      <c r="O25" s="29">
        <v>0</v>
      </c>
      <c r="P25" s="29">
        <v>0</v>
      </c>
      <c r="Q25" s="29"/>
      <c r="R25" s="29"/>
      <c r="S25" s="29"/>
      <c r="T25" s="29"/>
      <c r="U25" s="29"/>
      <c r="V25" s="29"/>
      <c r="W25" s="44">
        <f t="shared" si="0"/>
        <v>1</v>
      </c>
      <c r="X25" s="32">
        <v>0</v>
      </c>
      <c r="Y25" s="33">
        <v>1</v>
      </c>
      <c r="Z25" s="30">
        <f>(X25*25)+(Y25*1)</f>
        <v>1</v>
      </c>
      <c r="AA25" s="53">
        <f t="shared" si="1"/>
        <v>0.02</v>
      </c>
      <c r="AB25" s="33"/>
      <c r="AC25" s="33"/>
      <c r="AD25" s="33"/>
      <c r="AE25" s="33"/>
      <c r="AF25" s="35" t="s">
        <v>61</v>
      </c>
      <c r="AG25" s="34" t="s">
        <v>63</v>
      </c>
      <c r="AH25" s="35" t="s">
        <v>61</v>
      </c>
      <c r="AI25" s="35">
        <v>19</v>
      </c>
      <c r="AJ25" s="35"/>
      <c r="AK25" s="76" t="s">
        <v>101</v>
      </c>
      <c r="AL25" s="77"/>
      <c r="AM25" s="77"/>
      <c r="AN25" s="77"/>
      <c r="AO25" s="77"/>
      <c r="AP25" s="78"/>
      <c r="AQ25" s="35" t="s">
        <v>68</v>
      </c>
      <c r="AR25" s="35" t="s">
        <v>69</v>
      </c>
      <c r="AS25" s="35"/>
      <c r="AT25" s="35" t="s">
        <v>50</v>
      </c>
      <c r="AU25" s="39"/>
      <c r="AV25" s="49"/>
      <c r="AW25" s="49"/>
      <c r="AX25" s="49"/>
      <c r="AY25" s="37"/>
      <c r="AZ25" s="37"/>
      <c r="BA25" s="37"/>
      <c r="BB25" s="37"/>
      <c r="BC25" s="37"/>
    </row>
    <row r="26" spans="1:55" s="38" customFormat="1" ht="35.1" customHeight="1" x14ac:dyDescent="0.3">
      <c r="A26" s="28">
        <v>10</v>
      </c>
      <c r="B26" s="44">
        <v>2</v>
      </c>
      <c r="C26" s="45">
        <v>0</v>
      </c>
      <c r="D26" s="45">
        <v>0</v>
      </c>
      <c r="E26" s="44">
        <v>0</v>
      </c>
      <c r="F26" s="68">
        <v>0</v>
      </c>
      <c r="G26" s="29">
        <v>0</v>
      </c>
      <c r="H26" s="29">
        <v>0</v>
      </c>
      <c r="I26" s="29"/>
      <c r="J26" s="31"/>
      <c r="K26" s="29"/>
      <c r="L26" s="29"/>
      <c r="M26" s="29"/>
      <c r="N26" s="29"/>
      <c r="O26" s="29">
        <v>0</v>
      </c>
      <c r="P26" s="29">
        <v>0</v>
      </c>
      <c r="Q26" s="29"/>
      <c r="R26" s="29"/>
      <c r="S26" s="29"/>
      <c r="T26" s="29"/>
      <c r="U26" s="29"/>
      <c r="V26" s="29"/>
      <c r="W26" s="44">
        <f t="shared" si="0"/>
        <v>2</v>
      </c>
      <c r="X26" s="32">
        <v>0</v>
      </c>
      <c r="Y26" s="33">
        <v>1</v>
      </c>
      <c r="Z26" s="30">
        <f>(X26*25)+(Y26*1)</f>
        <v>1</v>
      </c>
      <c r="AA26" s="53">
        <f t="shared" si="1"/>
        <v>0.02</v>
      </c>
      <c r="AB26" s="33"/>
      <c r="AC26" s="33"/>
      <c r="AD26" s="33"/>
      <c r="AE26" s="33"/>
      <c r="AF26" s="35" t="s">
        <v>75</v>
      </c>
      <c r="AG26" s="43" t="s">
        <v>104</v>
      </c>
      <c r="AH26" s="35" t="s">
        <v>75</v>
      </c>
      <c r="AI26" s="35">
        <v>16</v>
      </c>
      <c r="AJ26" s="35"/>
      <c r="AK26" s="76" t="s">
        <v>88</v>
      </c>
      <c r="AL26" s="77"/>
      <c r="AM26" s="77"/>
      <c r="AN26" s="77"/>
      <c r="AO26" s="77"/>
      <c r="AP26" s="78"/>
      <c r="AQ26" s="35" t="s">
        <v>68</v>
      </c>
      <c r="AR26" s="35"/>
      <c r="AS26" s="35"/>
      <c r="AT26" s="35"/>
      <c r="AU26" s="39"/>
      <c r="AV26" s="49"/>
      <c r="AW26" s="49"/>
      <c r="AX26" s="49"/>
      <c r="AY26" s="37"/>
      <c r="AZ26" s="37"/>
      <c r="BA26" s="37"/>
      <c r="BB26" s="37"/>
      <c r="BC26" s="37"/>
    </row>
    <row r="27" spans="1:55" s="38" customFormat="1" ht="35.1" customHeight="1" x14ac:dyDescent="0.3">
      <c r="A27" s="28">
        <v>11</v>
      </c>
      <c r="B27" s="44">
        <v>1</v>
      </c>
      <c r="C27" s="45">
        <v>0</v>
      </c>
      <c r="D27" s="45">
        <v>0</v>
      </c>
      <c r="E27" s="44">
        <v>0</v>
      </c>
      <c r="F27" s="68">
        <v>0</v>
      </c>
      <c r="G27" s="29">
        <v>0</v>
      </c>
      <c r="H27" s="29">
        <v>0</v>
      </c>
      <c r="I27" s="29"/>
      <c r="J27" s="31"/>
      <c r="K27" s="29"/>
      <c r="L27" s="29"/>
      <c r="M27" s="29"/>
      <c r="N27" s="29"/>
      <c r="O27" s="29">
        <v>0</v>
      </c>
      <c r="P27" s="29">
        <v>0</v>
      </c>
      <c r="Q27" s="29"/>
      <c r="R27" s="29"/>
      <c r="S27" s="29"/>
      <c r="T27" s="29"/>
      <c r="U27" s="29"/>
      <c r="V27" s="29"/>
      <c r="W27" s="44">
        <f t="shared" si="0"/>
        <v>1</v>
      </c>
      <c r="X27" s="32">
        <v>0</v>
      </c>
      <c r="Y27" s="33">
        <v>1</v>
      </c>
      <c r="Z27" s="30">
        <f>(X27*25)+(Y27*1)</f>
        <v>1</v>
      </c>
      <c r="AA27" s="53">
        <f t="shared" si="1"/>
        <v>0.02</v>
      </c>
      <c r="AB27" s="33"/>
      <c r="AC27" s="33"/>
      <c r="AD27" s="33"/>
      <c r="AE27" s="33"/>
      <c r="AF27" s="35" t="s">
        <v>75</v>
      </c>
      <c r="AG27" s="43" t="s">
        <v>104</v>
      </c>
      <c r="AH27" s="35" t="s">
        <v>75</v>
      </c>
      <c r="AI27" s="35">
        <v>17</v>
      </c>
      <c r="AJ27" s="35"/>
      <c r="AK27" s="76" t="s">
        <v>98</v>
      </c>
      <c r="AL27" s="77"/>
      <c r="AM27" s="77"/>
      <c r="AN27" s="77"/>
      <c r="AO27" s="77"/>
      <c r="AP27" s="78"/>
      <c r="AQ27" s="35" t="s">
        <v>68</v>
      </c>
      <c r="AR27" s="35"/>
      <c r="AS27" s="35"/>
      <c r="AT27" s="35"/>
      <c r="AU27" s="36"/>
      <c r="AV27" s="49"/>
      <c r="AW27" s="49"/>
      <c r="AX27" s="49"/>
      <c r="AY27" s="37"/>
      <c r="AZ27" s="37"/>
      <c r="BA27" s="37"/>
      <c r="BB27" s="37"/>
      <c r="BC27" s="37"/>
    </row>
    <row r="28" spans="1:55" s="38" customFormat="1" ht="35.1" customHeight="1" x14ac:dyDescent="0.3">
      <c r="A28" s="28">
        <v>12</v>
      </c>
      <c r="B28" s="44">
        <v>627</v>
      </c>
      <c r="C28" s="45">
        <v>81</v>
      </c>
      <c r="D28" s="45">
        <v>0</v>
      </c>
      <c r="E28" s="44">
        <v>0</v>
      </c>
      <c r="F28" s="68">
        <v>0</v>
      </c>
      <c r="G28" s="29">
        <v>0</v>
      </c>
      <c r="H28" s="29">
        <v>0</v>
      </c>
      <c r="I28" s="29"/>
      <c r="J28" s="31"/>
      <c r="K28" s="29"/>
      <c r="L28" s="29"/>
      <c r="M28" s="29"/>
      <c r="N28" s="29"/>
      <c r="O28" s="29">
        <v>0</v>
      </c>
      <c r="P28" s="29">
        <v>0</v>
      </c>
      <c r="Q28" s="29"/>
      <c r="R28" s="29"/>
      <c r="S28" s="29"/>
      <c r="T28" s="29"/>
      <c r="U28" s="29"/>
      <c r="V28" s="29"/>
      <c r="W28" s="44">
        <f t="shared" si="0"/>
        <v>708</v>
      </c>
      <c r="X28" s="32">
        <v>25</v>
      </c>
      <c r="Y28" s="33">
        <v>31</v>
      </c>
      <c r="Z28" s="30">
        <f>(X28*25)+(Y28*5)</f>
        <v>780</v>
      </c>
      <c r="AA28" s="53">
        <f t="shared" si="1"/>
        <v>15.6</v>
      </c>
      <c r="AB28" s="33"/>
      <c r="AC28" s="33"/>
      <c r="AD28" s="33"/>
      <c r="AE28" s="33"/>
      <c r="AF28" s="35" t="s">
        <v>76</v>
      </c>
      <c r="AG28" s="43" t="s">
        <v>79</v>
      </c>
      <c r="AH28" s="35" t="s">
        <v>76</v>
      </c>
      <c r="AI28" s="35">
        <v>3</v>
      </c>
      <c r="AJ28" s="35"/>
      <c r="AK28" s="76" t="s">
        <v>89</v>
      </c>
      <c r="AL28" s="77"/>
      <c r="AM28" s="77"/>
      <c r="AN28" s="77"/>
      <c r="AO28" s="77"/>
      <c r="AP28" s="78"/>
      <c r="AQ28" s="35" t="s">
        <v>68</v>
      </c>
      <c r="AR28" s="35" t="s">
        <v>69</v>
      </c>
      <c r="AS28" s="35" t="s">
        <v>70</v>
      </c>
      <c r="AT28" s="35"/>
      <c r="AU28" s="36"/>
      <c r="AV28" s="49"/>
      <c r="AW28" s="49"/>
      <c r="AX28" s="49"/>
      <c r="AY28" s="37"/>
      <c r="AZ28" s="37"/>
      <c r="BA28" s="37"/>
      <c r="BB28" s="37"/>
      <c r="BC28" s="37"/>
    </row>
    <row r="29" spans="1:55" s="38" customFormat="1" ht="35.1" customHeight="1" x14ac:dyDescent="0.3">
      <c r="A29" s="28">
        <v>13</v>
      </c>
      <c r="B29" s="44">
        <v>3</v>
      </c>
      <c r="C29" s="45">
        <v>0</v>
      </c>
      <c r="D29" s="45">
        <v>0</v>
      </c>
      <c r="E29" s="44">
        <v>0</v>
      </c>
      <c r="F29" s="68">
        <v>0</v>
      </c>
      <c r="G29" s="29">
        <v>0</v>
      </c>
      <c r="H29" s="29">
        <v>0</v>
      </c>
      <c r="I29" s="29"/>
      <c r="J29" s="31"/>
      <c r="K29" s="29"/>
      <c r="L29" s="29"/>
      <c r="M29" s="29"/>
      <c r="N29" s="29"/>
      <c r="O29" s="29">
        <v>0</v>
      </c>
      <c r="P29" s="29">
        <v>0</v>
      </c>
      <c r="Q29" s="29"/>
      <c r="R29" s="29"/>
      <c r="S29" s="29"/>
      <c r="T29" s="29"/>
      <c r="U29" s="29"/>
      <c r="V29" s="29"/>
      <c r="W29" s="44">
        <f t="shared" si="0"/>
        <v>3</v>
      </c>
      <c r="X29" s="32">
        <v>0</v>
      </c>
      <c r="Y29" s="33">
        <v>1</v>
      </c>
      <c r="Z29" s="30">
        <f>(X29*25)+(Y29*1)</f>
        <v>1</v>
      </c>
      <c r="AA29" s="53">
        <f t="shared" si="1"/>
        <v>0.02</v>
      </c>
      <c r="AB29" s="33"/>
      <c r="AC29" s="33"/>
      <c r="AD29" s="33"/>
      <c r="AE29" s="33"/>
      <c r="AF29" s="35" t="s">
        <v>76</v>
      </c>
      <c r="AG29" s="43" t="s">
        <v>79</v>
      </c>
      <c r="AH29" s="35" t="s">
        <v>76</v>
      </c>
      <c r="AI29" s="35">
        <v>8</v>
      </c>
      <c r="AJ29" s="35"/>
      <c r="AK29" s="76" t="s">
        <v>90</v>
      </c>
      <c r="AL29" s="77"/>
      <c r="AM29" s="77"/>
      <c r="AN29" s="77"/>
      <c r="AO29" s="77"/>
      <c r="AP29" s="78"/>
      <c r="AQ29" s="35" t="s">
        <v>68</v>
      </c>
      <c r="AR29" s="35"/>
      <c r="AS29" s="35" t="s">
        <v>70</v>
      </c>
      <c r="AT29" s="35"/>
      <c r="AU29" s="36"/>
      <c r="AV29" s="49"/>
      <c r="AW29" s="49"/>
      <c r="AX29" s="49"/>
      <c r="AY29" s="37"/>
      <c r="AZ29" s="37"/>
      <c r="BA29" s="37"/>
      <c r="BB29" s="37"/>
      <c r="BC29" s="37"/>
    </row>
    <row r="30" spans="1:55" s="38" customFormat="1" ht="35.1" customHeight="1" x14ac:dyDescent="0.3">
      <c r="A30" s="28">
        <v>14</v>
      </c>
      <c r="B30" s="44">
        <v>1195</v>
      </c>
      <c r="C30" s="45">
        <v>0</v>
      </c>
      <c r="D30" s="45">
        <v>0</v>
      </c>
      <c r="E30" s="44">
        <v>0</v>
      </c>
      <c r="F30" s="68">
        <v>0</v>
      </c>
      <c r="G30" s="29">
        <v>0</v>
      </c>
      <c r="H30" s="29">
        <v>0</v>
      </c>
      <c r="I30" s="29"/>
      <c r="J30" s="31"/>
      <c r="K30" s="29"/>
      <c r="L30" s="29"/>
      <c r="M30" s="29"/>
      <c r="N30" s="29"/>
      <c r="O30" s="29">
        <v>0</v>
      </c>
      <c r="P30" s="29">
        <v>0</v>
      </c>
      <c r="Q30" s="29"/>
      <c r="R30" s="29"/>
      <c r="S30" s="29"/>
      <c r="T30" s="29"/>
      <c r="U30" s="29"/>
      <c r="V30" s="29"/>
      <c r="W30" s="44">
        <f t="shared" si="0"/>
        <v>1195</v>
      </c>
      <c r="X30" s="32">
        <v>12</v>
      </c>
      <c r="Y30" s="33">
        <v>14</v>
      </c>
      <c r="Z30" s="30">
        <f t="shared" si="2"/>
        <v>440</v>
      </c>
      <c r="AA30" s="53">
        <f t="shared" si="1"/>
        <v>8.8000000000000007</v>
      </c>
      <c r="AB30" s="33"/>
      <c r="AC30" s="33"/>
      <c r="AD30" s="33"/>
      <c r="AE30" s="33"/>
      <c r="AF30" s="35" t="s">
        <v>76</v>
      </c>
      <c r="AG30" s="43" t="s">
        <v>79</v>
      </c>
      <c r="AH30" s="35" t="s">
        <v>76</v>
      </c>
      <c r="AI30" s="35">
        <v>9</v>
      </c>
      <c r="AJ30" s="35"/>
      <c r="AK30" s="76" t="s">
        <v>91</v>
      </c>
      <c r="AL30" s="77"/>
      <c r="AM30" s="77"/>
      <c r="AN30" s="77"/>
      <c r="AO30" s="77"/>
      <c r="AP30" s="78"/>
      <c r="AQ30" s="35" t="s">
        <v>68</v>
      </c>
      <c r="AR30" s="35" t="s">
        <v>69</v>
      </c>
      <c r="AS30" s="35" t="s">
        <v>70</v>
      </c>
      <c r="AT30" s="35" t="s">
        <v>50</v>
      </c>
      <c r="AU30" s="36"/>
      <c r="AV30" s="49"/>
      <c r="AW30" s="49"/>
      <c r="AX30" s="49"/>
      <c r="AY30" s="37"/>
      <c r="AZ30" s="37"/>
      <c r="BA30" s="37"/>
      <c r="BB30" s="37"/>
      <c r="BC30" s="37"/>
    </row>
    <row r="31" spans="1:55" s="38" customFormat="1" ht="35.1" customHeight="1" x14ac:dyDescent="0.3">
      <c r="A31" s="28">
        <v>15</v>
      </c>
      <c r="B31" s="44">
        <v>1</v>
      </c>
      <c r="C31" s="45">
        <v>0</v>
      </c>
      <c r="D31" s="45">
        <v>0</v>
      </c>
      <c r="E31" s="44">
        <v>0</v>
      </c>
      <c r="F31" s="68">
        <v>0</v>
      </c>
      <c r="G31" s="29">
        <v>0</v>
      </c>
      <c r="H31" s="29">
        <v>0</v>
      </c>
      <c r="I31" s="29"/>
      <c r="J31" s="31"/>
      <c r="K31" s="29"/>
      <c r="L31" s="29"/>
      <c r="M31" s="29"/>
      <c r="N31" s="29"/>
      <c r="O31" s="29">
        <v>0</v>
      </c>
      <c r="P31" s="29">
        <v>0</v>
      </c>
      <c r="Q31" s="29"/>
      <c r="R31" s="29"/>
      <c r="S31" s="29"/>
      <c r="T31" s="29"/>
      <c r="U31" s="29"/>
      <c r="V31" s="29"/>
      <c r="W31" s="44">
        <f t="shared" si="0"/>
        <v>1</v>
      </c>
      <c r="X31" s="32">
        <v>0</v>
      </c>
      <c r="Y31" s="33">
        <v>1</v>
      </c>
      <c r="Z31" s="30">
        <f t="shared" ref="Z31:Z33" si="4">(X31*25)+(Y31*1)</f>
        <v>1</v>
      </c>
      <c r="AA31" s="53">
        <f t="shared" si="1"/>
        <v>0.02</v>
      </c>
      <c r="AB31" s="33"/>
      <c r="AC31" s="33"/>
      <c r="AD31" s="33"/>
      <c r="AE31" s="33"/>
      <c r="AF31" s="35" t="s">
        <v>76</v>
      </c>
      <c r="AG31" s="43" t="s">
        <v>79</v>
      </c>
      <c r="AH31" s="35" t="s">
        <v>76</v>
      </c>
      <c r="AI31" s="35">
        <v>11</v>
      </c>
      <c r="AJ31" s="35"/>
      <c r="AK31" s="76" t="s">
        <v>92</v>
      </c>
      <c r="AL31" s="77"/>
      <c r="AM31" s="77"/>
      <c r="AN31" s="77"/>
      <c r="AO31" s="77"/>
      <c r="AP31" s="78"/>
      <c r="AQ31" s="35" t="s">
        <v>68</v>
      </c>
      <c r="AR31" s="35" t="s">
        <v>69</v>
      </c>
      <c r="AS31" s="35" t="s">
        <v>70</v>
      </c>
      <c r="AT31" s="35"/>
      <c r="AU31" s="36"/>
      <c r="AV31" s="49"/>
      <c r="AW31" s="49"/>
      <c r="AX31" s="49"/>
      <c r="AY31" s="37"/>
      <c r="AZ31" s="37"/>
      <c r="BA31" s="37"/>
      <c r="BB31" s="37"/>
      <c r="BC31" s="37"/>
    </row>
    <row r="32" spans="1:55" s="38" customFormat="1" ht="35.1" customHeight="1" x14ac:dyDescent="0.3">
      <c r="A32" s="28">
        <v>16</v>
      </c>
      <c r="B32" s="44">
        <v>1</v>
      </c>
      <c r="C32" s="45">
        <v>0</v>
      </c>
      <c r="D32" s="45">
        <v>0</v>
      </c>
      <c r="E32" s="44">
        <v>0</v>
      </c>
      <c r="F32" s="68">
        <v>0</v>
      </c>
      <c r="G32" s="29">
        <v>0</v>
      </c>
      <c r="H32" s="29">
        <v>0</v>
      </c>
      <c r="I32" s="29"/>
      <c r="J32" s="31"/>
      <c r="K32" s="29"/>
      <c r="L32" s="29"/>
      <c r="M32" s="29"/>
      <c r="N32" s="29"/>
      <c r="O32" s="29">
        <v>0</v>
      </c>
      <c r="P32" s="29">
        <v>0</v>
      </c>
      <c r="Q32" s="29"/>
      <c r="R32" s="29"/>
      <c r="S32" s="29"/>
      <c r="T32" s="29"/>
      <c r="U32" s="29"/>
      <c r="V32" s="29"/>
      <c r="W32" s="44">
        <f t="shared" si="0"/>
        <v>1</v>
      </c>
      <c r="X32" s="32">
        <v>0</v>
      </c>
      <c r="Y32" s="33">
        <v>1</v>
      </c>
      <c r="Z32" s="30">
        <f t="shared" si="4"/>
        <v>1</v>
      </c>
      <c r="AA32" s="53">
        <f t="shared" si="1"/>
        <v>0.02</v>
      </c>
      <c r="AB32" s="33"/>
      <c r="AC32" s="33"/>
      <c r="AD32" s="33"/>
      <c r="AE32" s="33"/>
      <c r="AF32" s="35" t="s">
        <v>76</v>
      </c>
      <c r="AG32" s="43" t="s">
        <v>79</v>
      </c>
      <c r="AH32" s="35" t="s">
        <v>76</v>
      </c>
      <c r="AI32" s="35">
        <v>14</v>
      </c>
      <c r="AJ32" s="35"/>
      <c r="AK32" s="76" t="s">
        <v>109</v>
      </c>
      <c r="AL32" s="77"/>
      <c r="AM32" s="77"/>
      <c r="AN32" s="77"/>
      <c r="AO32" s="77"/>
      <c r="AP32" s="78"/>
      <c r="AQ32" s="35" t="s">
        <v>68</v>
      </c>
      <c r="AR32" s="35"/>
      <c r="AS32" s="35"/>
      <c r="AT32" s="35"/>
      <c r="AU32" s="36"/>
      <c r="AV32" s="49"/>
      <c r="AW32" s="49"/>
      <c r="AX32" s="49"/>
      <c r="AY32" s="37"/>
      <c r="AZ32" s="37"/>
      <c r="BA32" s="37"/>
      <c r="BB32" s="37"/>
      <c r="BC32" s="37"/>
    </row>
    <row r="33" spans="1:55" s="38" customFormat="1" ht="35.1" customHeight="1" x14ac:dyDescent="0.3">
      <c r="A33" s="28">
        <v>17</v>
      </c>
      <c r="B33" s="44">
        <v>6</v>
      </c>
      <c r="C33" s="45">
        <v>0</v>
      </c>
      <c r="D33" s="45">
        <v>0</v>
      </c>
      <c r="E33" s="44">
        <v>0</v>
      </c>
      <c r="F33" s="68">
        <v>0</v>
      </c>
      <c r="G33" s="29">
        <v>0</v>
      </c>
      <c r="H33" s="29">
        <v>0</v>
      </c>
      <c r="I33" s="29"/>
      <c r="J33" s="31"/>
      <c r="K33" s="29"/>
      <c r="L33" s="29"/>
      <c r="M33" s="29"/>
      <c r="N33" s="29"/>
      <c r="O33" s="29">
        <v>0</v>
      </c>
      <c r="P33" s="29">
        <v>0</v>
      </c>
      <c r="Q33" s="29"/>
      <c r="R33" s="29"/>
      <c r="S33" s="29"/>
      <c r="T33" s="29"/>
      <c r="U33" s="29"/>
      <c r="V33" s="29"/>
      <c r="W33" s="44">
        <f t="shared" si="0"/>
        <v>6</v>
      </c>
      <c r="X33" s="32">
        <v>0</v>
      </c>
      <c r="Y33" s="33">
        <v>1</v>
      </c>
      <c r="Z33" s="30">
        <f t="shared" si="4"/>
        <v>1</v>
      </c>
      <c r="AA33" s="53">
        <f t="shared" si="1"/>
        <v>0.02</v>
      </c>
      <c r="AB33" s="33"/>
      <c r="AC33" s="33"/>
      <c r="AD33" s="33"/>
      <c r="AE33" s="33"/>
      <c r="AF33" s="35" t="s">
        <v>76</v>
      </c>
      <c r="AG33" s="43" t="s">
        <v>79</v>
      </c>
      <c r="AH33" s="35" t="s">
        <v>76</v>
      </c>
      <c r="AI33" s="35">
        <v>15</v>
      </c>
      <c r="AJ33" s="35"/>
      <c r="AK33" s="76" t="s">
        <v>99</v>
      </c>
      <c r="AL33" s="77"/>
      <c r="AM33" s="77"/>
      <c r="AN33" s="77"/>
      <c r="AO33" s="77"/>
      <c r="AP33" s="78"/>
      <c r="AQ33" s="35" t="s">
        <v>68</v>
      </c>
      <c r="AR33" s="35"/>
      <c r="AS33" s="35"/>
      <c r="AT33" s="35"/>
      <c r="AU33" s="36"/>
      <c r="AV33" s="49"/>
      <c r="AW33" s="49"/>
      <c r="AX33" s="49"/>
      <c r="AY33" s="37"/>
      <c r="AZ33" s="37"/>
      <c r="BA33" s="37"/>
      <c r="BB33" s="37"/>
      <c r="BC33" s="37"/>
    </row>
    <row r="34" spans="1:55" s="38" customFormat="1" ht="35.1" customHeight="1" x14ac:dyDescent="0.3">
      <c r="A34" s="28">
        <v>18</v>
      </c>
      <c r="B34" s="44">
        <v>3</v>
      </c>
      <c r="C34" s="45">
        <v>0</v>
      </c>
      <c r="D34" s="45">
        <v>0</v>
      </c>
      <c r="E34" s="44">
        <v>0</v>
      </c>
      <c r="F34" s="68">
        <v>0</v>
      </c>
      <c r="G34" s="29">
        <v>0</v>
      </c>
      <c r="H34" s="29">
        <v>0</v>
      </c>
      <c r="I34" s="29"/>
      <c r="J34" s="31"/>
      <c r="K34" s="29"/>
      <c r="L34" s="29"/>
      <c r="M34" s="29"/>
      <c r="N34" s="29"/>
      <c r="O34" s="29">
        <v>0</v>
      </c>
      <c r="P34" s="29">
        <v>0</v>
      </c>
      <c r="Q34" s="29"/>
      <c r="R34" s="29"/>
      <c r="S34" s="29"/>
      <c r="T34" s="29"/>
      <c r="U34" s="29"/>
      <c r="V34" s="29"/>
      <c r="W34" s="44">
        <f t="shared" si="0"/>
        <v>3</v>
      </c>
      <c r="X34" s="32">
        <v>0</v>
      </c>
      <c r="Y34" s="33">
        <v>1</v>
      </c>
      <c r="Z34" s="30">
        <f>(X34*25)+(Y34*1)</f>
        <v>1</v>
      </c>
      <c r="AA34" s="53">
        <f t="shared" si="1"/>
        <v>0.02</v>
      </c>
      <c r="AB34" s="33"/>
      <c r="AC34" s="33"/>
      <c r="AD34" s="33"/>
      <c r="AE34" s="33"/>
      <c r="AF34" s="35" t="s">
        <v>77</v>
      </c>
      <c r="AG34" s="43" t="s">
        <v>80</v>
      </c>
      <c r="AH34" s="35" t="s">
        <v>77</v>
      </c>
      <c r="AI34" s="35">
        <v>3</v>
      </c>
      <c r="AJ34" s="35"/>
      <c r="AK34" s="76" t="s">
        <v>110</v>
      </c>
      <c r="AL34" s="77"/>
      <c r="AM34" s="77"/>
      <c r="AN34" s="77"/>
      <c r="AO34" s="77"/>
      <c r="AP34" s="78"/>
      <c r="AQ34" s="35" t="s">
        <v>68</v>
      </c>
      <c r="AR34" s="35" t="s">
        <v>69</v>
      </c>
      <c r="AS34" s="35"/>
      <c r="AT34" s="35"/>
      <c r="AU34" s="36"/>
      <c r="AV34" s="49"/>
      <c r="AW34" s="49"/>
      <c r="AX34" s="49"/>
      <c r="AY34" s="37"/>
      <c r="AZ34" s="37"/>
      <c r="BA34" s="37"/>
      <c r="BB34" s="37"/>
      <c r="BC34" s="37"/>
    </row>
    <row r="35" spans="1:55" s="38" customFormat="1" ht="35.1" customHeight="1" x14ac:dyDescent="0.3">
      <c r="A35" s="28">
        <v>19</v>
      </c>
      <c r="B35" s="44">
        <v>533</v>
      </c>
      <c r="C35" s="45">
        <v>0</v>
      </c>
      <c r="D35" s="45">
        <v>0</v>
      </c>
      <c r="E35" s="44">
        <v>0</v>
      </c>
      <c r="F35" s="68">
        <v>0</v>
      </c>
      <c r="G35" s="29">
        <v>0</v>
      </c>
      <c r="H35" s="29">
        <v>0</v>
      </c>
      <c r="I35" s="29"/>
      <c r="J35" s="31"/>
      <c r="K35" s="29"/>
      <c r="L35" s="29"/>
      <c r="M35" s="29"/>
      <c r="N35" s="29"/>
      <c r="O35" s="29">
        <v>0</v>
      </c>
      <c r="P35" s="29">
        <v>0</v>
      </c>
      <c r="Q35" s="29"/>
      <c r="R35" s="29"/>
      <c r="S35" s="29"/>
      <c r="T35" s="29"/>
      <c r="U35" s="29"/>
      <c r="V35" s="29"/>
      <c r="W35" s="44">
        <f t="shared" si="0"/>
        <v>533</v>
      </c>
      <c r="X35" s="32">
        <v>0</v>
      </c>
      <c r="Y35" s="33">
        <v>15</v>
      </c>
      <c r="Z35" s="30">
        <f t="shared" si="2"/>
        <v>150</v>
      </c>
      <c r="AA35" s="53">
        <f t="shared" si="1"/>
        <v>3</v>
      </c>
      <c r="AB35" s="33"/>
      <c r="AC35" s="33"/>
      <c r="AD35" s="33"/>
      <c r="AE35" s="33"/>
      <c r="AF35" s="35" t="s">
        <v>77</v>
      </c>
      <c r="AG35" s="43" t="s">
        <v>80</v>
      </c>
      <c r="AH35" s="35" t="s">
        <v>77</v>
      </c>
      <c r="AI35" s="35">
        <v>6</v>
      </c>
      <c r="AJ35" s="35"/>
      <c r="AK35" s="76" t="s">
        <v>100</v>
      </c>
      <c r="AL35" s="77"/>
      <c r="AM35" s="77"/>
      <c r="AN35" s="77"/>
      <c r="AO35" s="77"/>
      <c r="AP35" s="78"/>
      <c r="AQ35" s="35" t="s">
        <v>68</v>
      </c>
      <c r="AR35" s="35" t="s">
        <v>69</v>
      </c>
      <c r="AS35" s="35"/>
      <c r="AT35" s="35"/>
      <c r="AU35" s="36"/>
      <c r="AV35" s="49"/>
      <c r="AW35" s="49"/>
      <c r="AX35" s="49"/>
      <c r="AY35" s="37"/>
      <c r="AZ35" s="37"/>
      <c r="BA35" s="37"/>
      <c r="BB35" s="37"/>
      <c r="BC35" s="37"/>
    </row>
    <row r="36" spans="1:55" s="38" customFormat="1" ht="35.1" customHeight="1" x14ac:dyDescent="0.3">
      <c r="A36" s="28">
        <v>20</v>
      </c>
      <c r="B36" s="44">
        <v>1</v>
      </c>
      <c r="C36" s="45">
        <v>0</v>
      </c>
      <c r="D36" s="45">
        <v>0</v>
      </c>
      <c r="E36" s="44">
        <v>0</v>
      </c>
      <c r="F36" s="68">
        <v>0</v>
      </c>
      <c r="G36" s="29">
        <v>0</v>
      </c>
      <c r="H36" s="29">
        <v>0</v>
      </c>
      <c r="I36" s="29"/>
      <c r="J36" s="31"/>
      <c r="K36" s="29"/>
      <c r="L36" s="29"/>
      <c r="M36" s="29"/>
      <c r="N36" s="29"/>
      <c r="O36" s="29">
        <v>0</v>
      </c>
      <c r="P36" s="29">
        <v>0</v>
      </c>
      <c r="Q36" s="29"/>
      <c r="R36" s="29"/>
      <c r="S36" s="29"/>
      <c r="T36" s="29"/>
      <c r="U36" s="29"/>
      <c r="V36" s="29"/>
      <c r="W36" s="44">
        <f t="shared" si="0"/>
        <v>1</v>
      </c>
      <c r="X36" s="32">
        <v>0</v>
      </c>
      <c r="Y36" s="33">
        <v>1</v>
      </c>
      <c r="Z36" s="30">
        <f>(X36*25)+(Y36*1)</f>
        <v>1</v>
      </c>
      <c r="AA36" s="53">
        <f t="shared" si="1"/>
        <v>0.02</v>
      </c>
      <c r="AB36" s="33"/>
      <c r="AC36" s="33"/>
      <c r="AD36" s="33"/>
      <c r="AE36" s="33"/>
      <c r="AF36" s="35" t="s">
        <v>77</v>
      </c>
      <c r="AG36" s="43" t="s">
        <v>80</v>
      </c>
      <c r="AH36" s="35" t="s">
        <v>77</v>
      </c>
      <c r="AI36" s="35">
        <v>7</v>
      </c>
      <c r="AJ36" s="35"/>
      <c r="AK36" s="76" t="s">
        <v>93</v>
      </c>
      <c r="AL36" s="77"/>
      <c r="AM36" s="77"/>
      <c r="AN36" s="77"/>
      <c r="AO36" s="77"/>
      <c r="AP36" s="78"/>
      <c r="AQ36" s="35" t="s">
        <v>68</v>
      </c>
      <c r="AR36" s="35" t="s">
        <v>69</v>
      </c>
      <c r="AS36" s="35"/>
      <c r="AT36" s="35"/>
      <c r="AU36" s="36"/>
      <c r="AV36" s="49"/>
      <c r="AW36" s="49"/>
      <c r="AX36" s="49"/>
      <c r="AY36" s="37"/>
      <c r="AZ36" s="37"/>
      <c r="BA36" s="37"/>
      <c r="BB36" s="37"/>
      <c r="BC36" s="37"/>
    </row>
    <row r="37" spans="1:55" s="38" customFormat="1" ht="35.1" customHeight="1" x14ac:dyDescent="0.3">
      <c r="A37" s="28">
        <v>21</v>
      </c>
      <c r="B37" s="44">
        <v>5</v>
      </c>
      <c r="C37" s="45">
        <v>0</v>
      </c>
      <c r="D37" s="45">
        <v>0</v>
      </c>
      <c r="E37" s="44">
        <v>0</v>
      </c>
      <c r="F37" s="68">
        <v>0</v>
      </c>
      <c r="G37" s="29">
        <v>0</v>
      </c>
      <c r="H37" s="29">
        <v>0</v>
      </c>
      <c r="I37" s="29"/>
      <c r="J37" s="31"/>
      <c r="K37" s="29"/>
      <c r="L37" s="29"/>
      <c r="M37" s="29"/>
      <c r="N37" s="29"/>
      <c r="O37" s="29">
        <v>0</v>
      </c>
      <c r="P37" s="29">
        <v>0</v>
      </c>
      <c r="Q37" s="29"/>
      <c r="R37" s="29"/>
      <c r="S37" s="29"/>
      <c r="T37" s="29"/>
      <c r="U37" s="29"/>
      <c r="V37" s="29"/>
      <c r="W37" s="44">
        <f t="shared" si="0"/>
        <v>5</v>
      </c>
      <c r="X37" s="32">
        <v>0</v>
      </c>
      <c r="Y37" s="33">
        <v>1</v>
      </c>
      <c r="Z37" s="30">
        <f>(X37*25)+(Y37*1)</f>
        <v>1</v>
      </c>
      <c r="AA37" s="53">
        <f t="shared" si="1"/>
        <v>0.02</v>
      </c>
      <c r="AB37" s="33"/>
      <c r="AC37" s="33"/>
      <c r="AD37" s="33"/>
      <c r="AE37" s="33"/>
      <c r="AF37" s="35" t="s">
        <v>77</v>
      </c>
      <c r="AG37" s="43" t="s">
        <v>80</v>
      </c>
      <c r="AH37" s="35" t="s">
        <v>77</v>
      </c>
      <c r="AI37" s="35">
        <v>8</v>
      </c>
      <c r="AJ37" s="35"/>
      <c r="AK37" s="76" t="s">
        <v>94</v>
      </c>
      <c r="AL37" s="77"/>
      <c r="AM37" s="77"/>
      <c r="AN37" s="77"/>
      <c r="AO37" s="77"/>
      <c r="AP37" s="78"/>
      <c r="AQ37" s="35" t="s">
        <v>68</v>
      </c>
      <c r="AR37" s="35" t="s">
        <v>69</v>
      </c>
      <c r="AS37" s="35"/>
      <c r="AT37" s="35"/>
      <c r="AU37" s="36"/>
      <c r="AV37" s="49"/>
      <c r="AW37" s="49"/>
      <c r="AX37" s="49"/>
      <c r="AY37" s="37"/>
      <c r="AZ37" s="37"/>
      <c r="BA37" s="37"/>
      <c r="BB37" s="37"/>
      <c r="BC37" s="37"/>
    </row>
    <row r="38" spans="1:55" s="38" customFormat="1" ht="35.1" customHeight="1" x14ac:dyDescent="0.3">
      <c r="A38" s="28">
        <v>22</v>
      </c>
      <c r="B38" s="44">
        <v>5</v>
      </c>
      <c r="C38" s="45">
        <v>0</v>
      </c>
      <c r="D38" s="45">
        <v>0</v>
      </c>
      <c r="E38" s="44">
        <v>0</v>
      </c>
      <c r="F38" s="68">
        <v>0</v>
      </c>
      <c r="G38" s="29">
        <v>0</v>
      </c>
      <c r="H38" s="29">
        <v>0</v>
      </c>
      <c r="I38" s="29"/>
      <c r="J38" s="31"/>
      <c r="K38" s="29"/>
      <c r="L38" s="29"/>
      <c r="M38" s="29"/>
      <c r="N38" s="29"/>
      <c r="O38" s="29">
        <v>0</v>
      </c>
      <c r="P38" s="29">
        <v>0</v>
      </c>
      <c r="Q38" s="29"/>
      <c r="R38" s="29"/>
      <c r="S38" s="29"/>
      <c r="T38" s="29"/>
      <c r="U38" s="29"/>
      <c r="V38" s="29"/>
      <c r="W38" s="44">
        <f t="shared" si="0"/>
        <v>5</v>
      </c>
      <c r="X38" s="32">
        <v>0</v>
      </c>
      <c r="Y38" s="33">
        <v>1</v>
      </c>
      <c r="Z38" s="30">
        <f>(X38*25)+(Y38*1)</f>
        <v>1</v>
      </c>
      <c r="AA38" s="53">
        <f t="shared" si="1"/>
        <v>0.02</v>
      </c>
      <c r="AB38" s="33"/>
      <c r="AC38" s="33"/>
      <c r="AD38" s="33"/>
      <c r="AE38" s="33"/>
      <c r="AF38" s="35" t="s">
        <v>77</v>
      </c>
      <c r="AG38" s="43" t="s">
        <v>80</v>
      </c>
      <c r="AH38" s="35" t="s">
        <v>77</v>
      </c>
      <c r="AI38" s="35">
        <v>10</v>
      </c>
      <c r="AJ38" s="35"/>
      <c r="AK38" s="76" t="s">
        <v>111</v>
      </c>
      <c r="AL38" s="77"/>
      <c r="AM38" s="77"/>
      <c r="AN38" s="77"/>
      <c r="AO38" s="77"/>
      <c r="AP38" s="78"/>
      <c r="AQ38" s="35" t="s">
        <v>68</v>
      </c>
      <c r="AR38" s="35" t="s">
        <v>69</v>
      </c>
      <c r="AS38" s="35"/>
      <c r="AT38" s="35"/>
      <c r="AU38" s="36"/>
      <c r="AV38" s="49"/>
      <c r="AW38" s="49"/>
      <c r="AX38" s="49"/>
      <c r="AY38" s="37"/>
      <c r="AZ38" s="37"/>
      <c r="BA38" s="37"/>
      <c r="BB38" s="37"/>
      <c r="BC38" s="37"/>
    </row>
    <row r="39" spans="1:55" s="38" customFormat="1" ht="35.1" customHeight="1" x14ac:dyDescent="0.25">
      <c r="A39" s="28">
        <v>23</v>
      </c>
      <c r="B39" s="44">
        <v>73</v>
      </c>
      <c r="C39" s="45">
        <v>0</v>
      </c>
      <c r="D39" s="45">
        <v>0</v>
      </c>
      <c r="E39" s="44">
        <v>0</v>
      </c>
      <c r="F39" s="68">
        <v>6</v>
      </c>
      <c r="G39" s="29">
        <v>0</v>
      </c>
      <c r="H39" s="29">
        <v>0</v>
      </c>
      <c r="I39" s="29"/>
      <c r="J39" s="31"/>
      <c r="K39" s="29"/>
      <c r="L39" s="29"/>
      <c r="M39" s="29"/>
      <c r="N39" s="29"/>
      <c r="O39" s="29">
        <v>0</v>
      </c>
      <c r="P39" s="29">
        <v>0</v>
      </c>
      <c r="Q39" s="29"/>
      <c r="R39" s="29"/>
      <c r="S39" s="29"/>
      <c r="T39" s="29"/>
      <c r="U39" s="29"/>
      <c r="V39" s="29"/>
      <c r="W39" s="44">
        <f t="shared" si="0"/>
        <v>79</v>
      </c>
      <c r="X39" s="32">
        <v>0</v>
      </c>
      <c r="Y39" s="33">
        <v>2</v>
      </c>
      <c r="Z39" s="30">
        <f t="shared" si="2"/>
        <v>20</v>
      </c>
      <c r="AA39" s="53">
        <f t="shared" si="1"/>
        <v>0.4</v>
      </c>
      <c r="AB39" s="33"/>
      <c r="AC39" s="33"/>
      <c r="AD39" s="33"/>
      <c r="AE39" s="33"/>
      <c r="AF39" s="35" t="s">
        <v>74</v>
      </c>
      <c r="AG39" s="34" t="s">
        <v>78</v>
      </c>
      <c r="AH39" s="35" t="s">
        <v>74</v>
      </c>
      <c r="AI39" s="35">
        <v>4</v>
      </c>
      <c r="AJ39" s="35"/>
      <c r="AK39" s="76" t="s">
        <v>95</v>
      </c>
      <c r="AL39" s="77"/>
      <c r="AM39" s="77"/>
      <c r="AN39" s="77"/>
      <c r="AO39" s="77"/>
      <c r="AP39" s="78"/>
      <c r="AQ39" s="35" t="s">
        <v>68</v>
      </c>
      <c r="AR39" s="35"/>
      <c r="AS39" s="35" t="s">
        <v>70</v>
      </c>
      <c r="AT39" s="35" t="s">
        <v>50</v>
      </c>
      <c r="AU39" s="39"/>
      <c r="AV39" s="49"/>
      <c r="AW39" s="49"/>
      <c r="AX39" s="49"/>
      <c r="AY39" s="37"/>
      <c r="AZ39" s="37"/>
      <c r="BA39" s="37"/>
      <c r="BB39" s="37"/>
      <c r="BC39" s="37"/>
    </row>
    <row r="40" spans="1:55" s="38" customFormat="1" ht="35.1" customHeight="1" x14ac:dyDescent="0.25">
      <c r="A40" s="28">
        <v>24</v>
      </c>
      <c r="B40" s="44">
        <v>7039</v>
      </c>
      <c r="C40" s="45">
        <v>0</v>
      </c>
      <c r="D40" s="45">
        <v>0</v>
      </c>
      <c r="E40" s="44">
        <v>0</v>
      </c>
      <c r="F40" s="68">
        <v>0</v>
      </c>
      <c r="G40" s="29">
        <v>0</v>
      </c>
      <c r="H40" s="29">
        <v>0</v>
      </c>
      <c r="I40" s="29"/>
      <c r="J40" s="31"/>
      <c r="K40" s="29"/>
      <c r="L40" s="29"/>
      <c r="M40" s="29"/>
      <c r="N40" s="29"/>
      <c r="O40" s="29">
        <v>0</v>
      </c>
      <c r="P40" s="29">
        <v>0</v>
      </c>
      <c r="Q40" s="29"/>
      <c r="R40" s="29"/>
      <c r="S40" s="29"/>
      <c r="T40" s="29"/>
      <c r="U40" s="29"/>
      <c r="V40" s="29"/>
      <c r="W40" s="44">
        <f t="shared" si="0"/>
        <v>7039</v>
      </c>
      <c r="X40" s="32">
        <v>0</v>
      </c>
      <c r="Y40" s="33">
        <v>289</v>
      </c>
      <c r="Z40" s="30">
        <f t="shared" si="2"/>
        <v>2890</v>
      </c>
      <c r="AA40" s="53">
        <f t="shared" si="1"/>
        <v>57.800000000000004</v>
      </c>
      <c r="AB40" s="33"/>
      <c r="AC40" s="33"/>
      <c r="AD40" s="33"/>
      <c r="AE40" s="33"/>
      <c r="AF40" s="35" t="s">
        <v>62</v>
      </c>
      <c r="AG40" s="34" t="s">
        <v>64</v>
      </c>
      <c r="AH40" s="35" t="s">
        <v>62</v>
      </c>
      <c r="AI40" s="35">
        <v>1</v>
      </c>
      <c r="AJ40" s="35"/>
      <c r="AK40" s="76" t="s">
        <v>66</v>
      </c>
      <c r="AL40" s="77"/>
      <c r="AM40" s="77"/>
      <c r="AN40" s="77"/>
      <c r="AO40" s="77"/>
      <c r="AP40" s="78"/>
      <c r="AQ40" s="35" t="s">
        <v>68</v>
      </c>
      <c r="AR40" s="35"/>
      <c r="AS40" s="35"/>
      <c r="AT40" s="35" t="s">
        <v>50</v>
      </c>
      <c r="AU40" s="39"/>
      <c r="AV40" s="49"/>
      <c r="AW40" s="49"/>
      <c r="AX40" s="49"/>
      <c r="AY40" s="37"/>
      <c r="AZ40" s="37"/>
      <c r="BA40" s="37"/>
      <c r="BB40" s="37"/>
      <c r="BC40" s="37"/>
    </row>
    <row r="41" spans="1:55" s="38" customFormat="1" ht="35.1" customHeight="1" x14ac:dyDescent="0.25">
      <c r="A41" s="28">
        <v>25</v>
      </c>
      <c r="B41" s="44">
        <v>156</v>
      </c>
      <c r="C41" s="45">
        <v>0</v>
      </c>
      <c r="D41" s="45">
        <v>0</v>
      </c>
      <c r="E41" s="44">
        <v>0</v>
      </c>
      <c r="F41" s="68">
        <v>0</v>
      </c>
      <c r="G41" s="29">
        <v>0</v>
      </c>
      <c r="H41" s="29">
        <v>0</v>
      </c>
      <c r="I41" s="29"/>
      <c r="J41" s="31"/>
      <c r="K41" s="29"/>
      <c r="L41" s="29"/>
      <c r="M41" s="29"/>
      <c r="N41" s="29"/>
      <c r="O41" s="29">
        <v>0</v>
      </c>
      <c r="P41" s="29">
        <v>0</v>
      </c>
      <c r="Q41" s="29"/>
      <c r="R41" s="29"/>
      <c r="S41" s="29"/>
      <c r="T41" s="29"/>
      <c r="U41" s="29"/>
      <c r="V41" s="29"/>
      <c r="W41" s="44">
        <f t="shared" si="0"/>
        <v>156</v>
      </c>
      <c r="X41" s="32">
        <v>0</v>
      </c>
      <c r="Y41" s="33">
        <v>2</v>
      </c>
      <c r="Z41" s="30">
        <f t="shared" si="2"/>
        <v>20</v>
      </c>
      <c r="AA41" s="53">
        <f t="shared" si="1"/>
        <v>0.4</v>
      </c>
      <c r="AB41" s="33"/>
      <c r="AC41" s="33"/>
      <c r="AD41" s="33"/>
      <c r="AE41" s="33"/>
      <c r="AF41" s="35" t="s">
        <v>62</v>
      </c>
      <c r="AG41" s="34" t="s">
        <v>64</v>
      </c>
      <c r="AH41" s="35" t="s">
        <v>62</v>
      </c>
      <c r="AI41" s="35">
        <v>2</v>
      </c>
      <c r="AJ41" s="35"/>
      <c r="AK41" s="76" t="s">
        <v>96</v>
      </c>
      <c r="AL41" s="77"/>
      <c r="AM41" s="77"/>
      <c r="AN41" s="77"/>
      <c r="AO41" s="77"/>
      <c r="AP41" s="78"/>
      <c r="AQ41" s="35" t="s">
        <v>68</v>
      </c>
      <c r="AR41" s="35" t="s">
        <v>69</v>
      </c>
      <c r="AS41" s="35" t="s">
        <v>70</v>
      </c>
      <c r="AT41" s="35"/>
      <c r="AU41" s="39"/>
      <c r="AV41" s="49"/>
      <c r="AW41" s="49"/>
      <c r="AX41" s="49"/>
      <c r="AY41" s="37"/>
      <c r="AZ41" s="37"/>
      <c r="BA41" s="37"/>
      <c r="BB41" s="37"/>
      <c r="BC41" s="37"/>
    </row>
    <row r="42" spans="1:55" s="38" customFormat="1" ht="35.1" customHeight="1" x14ac:dyDescent="0.25">
      <c r="A42" s="28">
        <v>26</v>
      </c>
      <c r="B42" s="44">
        <v>2</v>
      </c>
      <c r="C42" s="45">
        <v>0</v>
      </c>
      <c r="D42" s="45">
        <v>0</v>
      </c>
      <c r="E42" s="44">
        <v>0</v>
      </c>
      <c r="F42" s="68">
        <v>0</v>
      </c>
      <c r="G42" s="29">
        <v>0</v>
      </c>
      <c r="H42" s="29">
        <v>0</v>
      </c>
      <c r="I42" s="29"/>
      <c r="J42" s="31"/>
      <c r="K42" s="29"/>
      <c r="L42" s="29"/>
      <c r="M42" s="29"/>
      <c r="N42" s="29"/>
      <c r="O42" s="29">
        <v>0</v>
      </c>
      <c r="P42" s="29">
        <v>0</v>
      </c>
      <c r="Q42" s="29"/>
      <c r="R42" s="29"/>
      <c r="S42" s="29"/>
      <c r="T42" s="29"/>
      <c r="U42" s="29"/>
      <c r="V42" s="29"/>
      <c r="W42" s="44">
        <f t="shared" ref="W42:W43" si="5">+B42+C42+D42+E42+F42-O42-P42-Q42-R42-S42-T42-U42-V42</f>
        <v>2</v>
      </c>
      <c r="X42" s="32">
        <v>0</v>
      </c>
      <c r="Y42" s="33">
        <v>1</v>
      </c>
      <c r="Z42" s="30">
        <f>(X42*25)+(Y42*1)</f>
        <v>1</v>
      </c>
      <c r="AA42" s="53">
        <f t="shared" si="1"/>
        <v>0.02</v>
      </c>
      <c r="AB42" s="33"/>
      <c r="AC42" s="33"/>
      <c r="AD42" s="33"/>
      <c r="AE42" s="33"/>
      <c r="AF42" s="35" t="s">
        <v>62</v>
      </c>
      <c r="AG42" s="34" t="s">
        <v>64</v>
      </c>
      <c r="AH42" s="35" t="s">
        <v>62</v>
      </c>
      <c r="AI42" s="35">
        <v>4</v>
      </c>
      <c r="AJ42" s="35"/>
      <c r="AK42" s="76" t="s">
        <v>67</v>
      </c>
      <c r="AL42" s="77"/>
      <c r="AM42" s="77"/>
      <c r="AN42" s="77"/>
      <c r="AO42" s="77"/>
      <c r="AP42" s="78"/>
      <c r="AQ42" s="35"/>
      <c r="AR42" s="35" t="s">
        <v>69</v>
      </c>
      <c r="AS42" s="35"/>
      <c r="AT42" s="35" t="s">
        <v>65</v>
      </c>
      <c r="AU42" s="39"/>
      <c r="AV42" s="49"/>
      <c r="AW42" s="49"/>
      <c r="AX42" s="49"/>
      <c r="AY42" s="37"/>
      <c r="AZ42" s="37"/>
      <c r="BA42" s="37"/>
      <c r="BB42" s="37"/>
      <c r="BC42" s="37"/>
    </row>
    <row r="43" spans="1:55" s="38" customFormat="1" ht="35.1" customHeight="1" x14ac:dyDescent="0.25">
      <c r="A43" s="28">
        <v>27</v>
      </c>
      <c r="B43" s="44">
        <v>7</v>
      </c>
      <c r="C43" s="45">
        <v>0</v>
      </c>
      <c r="D43" s="45">
        <v>0</v>
      </c>
      <c r="E43" s="44">
        <v>0</v>
      </c>
      <c r="F43" s="68">
        <v>0</v>
      </c>
      <c r="G43" s="29">
        <v>0</v>
      </c>
      <c r="H43" s="29">
        <v>0</v>
      </c>
      <c r="I43" s="29"/>
      <c r="J43" s="31"/>
      <c r="K43" s="29"/>
      <c r="L43" s="29"/>
      <c r="M43" s="29"/>
      <c r="N43" s="29"/>
      <c r="O43" s="29">
        <v>0</v>
      </c>
      <c r="P43" s="29">
        <v>0</v>
      </c>
      <c r="Q43" s="29"/>
      <c r="R43" s="29"/>
      <c r="S43" s="29"/>
      <c r="T43" s="29"/>
      <c r="U43" s="29"/>
      <c r="V43" s="29"/>
      <c r="W43" s="44">
        <f t="shared" si="5"/>
        <v>7</v>
      </c>
      <c r="X43" s="32">
        <v>0</v>
      </c>
      <c r="Y43" s="33">
        <v>1</v>
      </c>
      <c r="Z43" s="30">
        <f>(X43*25)+(Y43*1)</f>
        <v>1</v>
      </c>
      <c r="AA43" s="53">
        <f t="shared" ref="AA43" si="6">Z43*0.02</f>
        <v>0.02</v>
      </c>
      <c r="AB43" s="33"/>
      <c r="AC43" s="33"/>
      <c r="AD43" s="33"/>
      <c r="AE43" s="33"/>
      <c r="AF43" s="35" t="s">
        <v>102</v>
      </c>
      <c r="AG43" s="34" t="s">
        <v>103</v>
      </c>
      <c r="AH43" s="35" t="s">
        <v>102</v>
      </c>
      <c r="AI43" s="35">
        <v>1</v>
      </c>
      <c r="AJ43" s="35"/>
      <c r="AK43" s="76" t="s">
        <v>103</v>
      </c>
      <c r="AL43" s="77"/>
      <c r="AM43" s="77"/>
      <c r="AN43" s="77"/>
      <c r="AO43" s="77"/>
      <c r="AP43" s="78"/>
      <c r="AQ43" s="35" t="s">
        <v>68</v>
      </c>
      <c r="AR43" s="35" t="s">
        <v>69</v>
      </c>
      <c r="AS43" s="35" t="s">
        <v>70</v>
      </c>
      <c r="AT43" s="35" t="s">
        <v>65</v>
      </c>
      <c r="AU43" s="39"/>
      <c r="AV43" s="49"/>
      <c r="AW43" s="49"/>
      <c r="AX43" s="49"/>
      <c r="AY43" s="37"/>
      <c r="AZ43" s="37"/>
      <c r="BA43" s="37"/>
      <c r="BB43" s="37"/>
      <c r="BC43" s="37"/>
    </row>
    <row r="44" spans="1:55" s="38" customFormat="1" ht="35.1" customHeight="1" x14ac:dyDescent="0.25">
      <c r="A44" s="28"/>
      <c r="B44" s="44"/>
      <c r="C44" s="45"/>
      <c r="D44" s="45"/>
      <c r="E44" s="44"/>
      <c r="F44" s="69"/>
      <c r="G44" s="69"/>
      <c r="H44" s="29"/>
      <c r="I44" s="29"/>
      <c r="J44" s="31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44"/>
      <c r="X44" s="32"/>
      <c r="Y44" s="33"/>
      <c r="Z44" s="30"/>
      <c r="AA44" s="53"/>
      <c r="AB44" s="33"/>
      <c r="AC44" s="33"/>
      <c r="AD44" s="33"/>
      <c r="AE44" s="33"/>
      <c r="AF44" s="58"/>
      <c r="AG44" s="59"/>
      <c r="AH44" s="58"/>
      <c r="AI44" s="58"/>
      <c r="AJ44" s="58"/>
      <c r="AK44" s="99"/>
      <c r="AL44" s="100"/>
      <c r="AM44" s="100"/>
      <c r="AN44" s="100"/>
      <c r="AO44" s="100"/>
      <c r="AP44" s="101"/>
      <c r="AQ44" s="58"/>
      <c r="AR44" s="58"/>
      <c r="AS44" s="58"/>
      <c r="AT44" s="58"/>
      <c r="AU44" s="39"/>
      <c r="AV44" s="49"/>
      <c r="AW44" s="49"/>
      <c r="AX44" s="49"/>
      <c r="AY44" s="37"/>
      <c r="AZ44" s="37"/>
      <c r="BA44" s="37"/>
      <c r="BB44" s="37"/>
      <c r="BC44" s="37"/>
    </row>
    <row r="45" spans="1:55" s="38" customFormat="1" ht="35.1" customHeight="1" x14ac:dyDescent="0.25">
      <c r="A45" s="28"/>
      <c r="B45" s="44"/>
      <c r="C45" s="45"/>
      <c r="D45" s="45"/>
      <c r="E45" s="44"/>
      <c r="F45" s="30"/>
      <c r="G45" s="29"/>
      <c r="H45" s="29"/>
      <c r="I45" s="29"/>
      <c r="J45" s="31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44"/>
      <c r="X45" s="32"/>
      <c r="Y45" s="33"/>
      <c r="Z45" s="30"/>
      <c r="AA45" s="53"/>
      <c r="AB45" s="33"/>
      <c r="AC45" s="33"/>
      <c r="AD45" s="33"/>
      <c r="AE45" s="33"/>
      <c r="AF45" s="58"/>
      <c r="AG45" s="59"/>
      <c r="AH45" s="58"/>
      <c r="AI45" s="58"/>
      <c r="AJ45" s="58"/>
      <c r="AK45" s="99"/>
      <c r="AL45" s="100"/>
      <c r="AM45" s="100"/>
      <c r="AN45" s="100"/>
      <c r="AO45" s="100"/>
      <c r="AP45" s="101"/>
      <c r="AQ45" s="58"/>
      <c r="AR45" s="58"/>
      <c r="AS45" s="58"/>
      <c r="AT45" s="58"/>
      <c r="AU45" s="39"/>
      <c r="AV45" s="49"/>
      <c r="AW45" s="49"/>
      <c r="AX45" s="49"/>
      <c r="AY45" s="37"/>
      <c r="AZ45" s="37"/>
      <c r="BA45" s="37"/>
      <c r="BB45" s="37"/>
      <c r="BC45" s="37"/>
    </row>
    <row r="46" spans="1:55" s="3" customFormat="1" ht="35.1" customHeight="1" x14ac:dyDescent="0.25">
      <c r="A46" s="42" t="s">
        <v>51</v>
      </c>
      <c r="B46" s="54">
        <f>SUM(B17:B45)</f>
        <v>11879</v>
      </c>
      <c r="C46" s="54">
        <f>SUM(C17:C45)</f>
        <v>142</v>
      </c>
      <c r="D46" s="54">
        <f>SUM(D17:D43)</f>
        <v>257</v>
      </c>
      <c r="E46" s="54">
        <f>SUM(E17:E43)</f>
        <v>835</v>
      </c>
      <c r="F46" s="48">
        <f t="shared" ref="F46:AE46" si="7">SUM(F17:F45)</f>
        <v>130</v>
      </c>
      <c r="G46" s="48">
        <f t="shared" si="7"/>
        <v>0</v>
      </c>
      <c r="H46" s="48">
        <f t="shared" si="7"/>
        <v>0</v>
      </c>
      <c r="I46" s="48">
        <f t="shared" si="7"/>
        <v>0</v>
      </c>
      <c r="J46" s="48">
        <f t="shared" si="7"/>
        <v>0</v>
      </c>
      <c r="K46" s="48">
        <f t="shared" si="7"/>
        <v>0</v>
      </c>
      <c r="L46" s="48">
        <f t="shared" si="7"/>
        <v>0</v>
      </c>
      <c r="M46" s="48">
        <f t="shared" si="7"/>
        <v>0</v>
      </c>
      <c r="N46" s="48">
        <f t="shared" si="7"/>
        <v>0</v>
      </c>
      <c r="O46" s="48">
        <f t="shared" si="7"/>
        <v>0</v>
      </c>
      <c r="P46" s="48">
        <f t="shared" si="7"/>
        <v>0</v>
      </c>
      <c r="Q46" s="48">
        <f t="shared" si="7"/>
        <v>0</v>
      </c>
      <c r="R46" s="48">
        <f t="shared" si="7"/>
        <v>0</v>
      </c>
      <c r="S46" s="48">
        <f t="shared" si="7"/>
        <v>0</v>
      </c>
      <c r="T46" s="48">
        <f t="shared" si="7"/>
        <v>0</v>
      </c>
      <c r="U46" s="48">
        <f t="shared" si="7"/>
        <v>0</v>
      </c>
      <c r="V46" s="48">
        <f t="shared" si="7"/>
        <v>0</v>
      </c>
      <c r="W46" s="54">
        <f>SUM(W17:W43)</f>
        <v>13243</v>
      </c>
      <c r="X46" s="55">
        <f>SUM(X17:X43)</f>
        <v>94</v>
      </c>
      <c r="Y46" s="56">
        <f>SUM(Y17:Y43)</f>
        <v>392</v>
      </c>
      <c r="Z46" s="56">
        <f>SUM(Z17:Z45)</f>
        <v>5989</v>
      </c>
      <c r="AA46" s="57">
        <f>SUM(AA17:AA43)</f>
        <v>119.78000000000003</v>
      </c>
      <c r="AB46" s="52">
        <f t="shared" si="7"/>
        <v>0</v>
      </c>
      <c r="AC46" s="52">
        <f t="shared" si="7"/>
        <v>0</v>
      </c>
      <c r="AD46" s="52">
        <f t="shared" si="7"/>
        <v>0</v>
      </c>
      <c r="AE46" s="52">
        <f t="shared" si="7"/>
        <v>0</v>
      </c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7"/>
      <c r="AV46" s="15"/>
    </row>
    <row r="47" spans="1:55" s="21" customFormat="1" ht="35.1" customHeight="1" x14ac:dyDescent="0.25">
      <c r="A47" s="27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</row>
    <row r="48" spans="1:55" s="63" customFormat="1" ht="35.1" customHeight="1" x14ac:dyDescent="0.25">
      <c r="A48" s="60"/>
      <c r="B48" s="60"/>
      <c r="C48" s="60"/>
      <c r="D48" s="79" t="s">
        <v>52</v>
      </c>
      <c r="E48" s="79"/>
      <c r="F48" s="79"/>
      <c r="G48" s="79"/>
      <c r="H48" s="79"/>
      <c r="I48" s="61"/>
      <c r="J48" s="61"/>
      <c r="K48" s="60"/>
      <c r="L48" s="60"/>
      <c r="M48" s="60"/>
      <c r="N48" s="60"/>
      <c r="O48" s="60"/>
      <c r="P48" s="60"/>
      <c r="Q48" s="60"/>
      <c r="R48" s="60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79" t="s">
        <v>53</v>
      </c>
      <c r="AL48" s="79"/>
      <c r="AM48" s="79"/>
      <c r="AN48" s="79"/>
      <c r="AO48" s="79"/>
      <c r="AP48" s="79"/>
      <c r="AQ48" s="79"/>
      <c r="AR48" s="61"/>
      <c r="AS48" s="61"/>
      <c r="AT48" s="61"/>
      <c r="AV48" s="62"/>
    </row>
    <row r="49" spans="1:48" s="63" customFormat="1" ht="35.1" customHeight="1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V49" s="62"/>
    </row>
    <row r="50" spans="1:48" s="63" customFormat="1" ht="35.1" customHeight="1" x14ac:dyDescent="0.25">
      <c r="A50" s="60"/>
      <c r="B50" s="60"/>
      <c r="C50" s="60"/>
      <c r="D50" s="64"/>
      <c r="E50" s="64"/>
      <c r="F50" s="64"/>
      <c r="G50" s="64"/>
      <c r="H50" s="64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2"/>
      <c r="T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5"/>
      <c r="AL50" s="65"/>
      <c r="AM50" s="65"/>
      <c r="AN50" s="65"/>
      <c r="AO50" s="65"/>
      <c r="AP50" s="65"/>
      <c r="AQ50" s="65"/>
      <c r="AR50" s="62"/>
      <c r="AS50" s="62"/>
      <c r="AT50" s="62"/>
      <c r="AU50" s="62"/>
      <c r="AV50" s="62"/>
    </row>
    <row r="51" spans="1:48" s="63" customFormat="1" ht="49.5" customHeight="1" x14ac:dyDescent="0.25">
      <c r="A51" s="60"/>
      <c r="B51" s="60"/>
      <c r="C51" s="60"/>
      <c r="D51" s="75" t="s">
        <v>112</v>
      </c>
      <c r="E51" s="75"/>
      <c r="F51" s="75"/>
      <c r="G51" s="75"/>
      <c r="H51" s="7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75" t="s">
        <v>113</v>
      </c>
      <c r="AL51" s="75"/>
      <c r="AM51" s="75"/>
      <c r="AN51" s="75"/>
      <c r="AO51" s="75"/>
      <c r="AP51" s="75"/>
      <c r="AQ51" s="75"/>
      <c r="AR51" s="61"/>
      <c r="AS51" s="61"/>
      <c r="AT51" s="61"/>
    </row>
    <row r="52" spans="1:48" s="67" customFormat="1" ht="35.1" customHeight="1" x14ac:dyDescent="0.35"/>
    <row r="53" spans="1:48" s="67" customFormat="1" ht="35.1" customHeight="1" x14ac:dyDescent="0.35"/>
    <row r="54" spans="1:48" s="67" customFormat="1" ht="35.1" customHeight="1" x14ac:dyDescent="0.35"/>
    <row r="55" spans="1:48" s="67" customFormat="1" ht="35.1" customHeight="1" x14ac:dyDescent="0.35"/>
    <row r="56" spans="1:48" s="67" customFormat="1" ht="35.1" customHeight="1" x14ac:dyDescent="0.35"/>
    <row r="57" spans="1:48" s="67" customFormat="1" ht="35.1" customHeight="1" x14ac:dyDescent="0.35"/>
    <row r="58" spans="1:48" s="67" customFormat="1" ht="35.1" customHeight="1" x14ac:dyDescent="0.35"/>
    <row r="59" spans="1:48" s="67" customFormat="1" ht="35.1" customHeight="1" x14ac:dyDescent="0.35"/>
  </sheetData>
  <sheetProtection algorithmName="SHA-512" hashValue="THvn6XR5PUxTzAOnQ89hkZ8FvbjUyP48OdoVPTfhnLLYvwTQ1dlVhiPnSSOKs1bLP8uCHF9CBiMOKNrwYMCKZg==" saltValue="UVLuX4WK37X+xLtrT9IOsg==" spinCount="100000" sheet="1" objects="1" scenarios="1"/>
  <sortState ref="A27:BC41">
    <sortCondition descending="1" ref="AF27:AF41"/>
  </sortState>
  <mergeCells count="108">
    <mergeCell ref="AK28:AP28"/>
    <mergeCell ref="AK39:AP39"/>
    <mergeCell ref="AK40:AP40"/>
    <mergeCell ref="AK41:AP41"/>
    <mergeCell ref="AK45:AP45"/>
    <mergeCell ref="AK27:AP27"/>
    <mergeCell ref="AK33:AP33"/>
    <mergeCell ref="AK37:AP37"/>
    <mergeCell ref="AK42:AP42"/>
    <mergeCell ref="AK35:AP35"/>
    <mergeCell ref="AK36:AP36"/>
    <mergeCell ref="AK32:AP32"/>
    <mergeCell ref="AK34:AP34"/>
    <mergeCell ref="AK38:AP38"/>
    <mergeCell ref="AK43:AP43"/>
    <mergeCell ref="AK44:AP44"/>
    <mergeCell ref="AQ10:AT10"/>
    <mergeCell ref="AQ11:AT11"/>
    <mergeCell ref="W10:AL10"/>
    <mergeCell ref="W11:AL11"/>
    <mergeCell ref="Z13:Z16"/>
    <mergeCell ref="AA13:AA16"/>
    <mergeCell ref="AQ13:AT13"/>
    <mergeCell ref="AQ14:AQ16"/>
    <mergeCell ref="AR14:AR16"/>
    <mergeCell ref="AS14:AS16"/>
    <mergeCell ref="AT14:AT16"/>
    <mergeCell ref="AM10:AN10"/>
    <mergeCell ref="AM11:AN11"/>
    <mergeCell ref="AO10:AP10"/>
    <mergeCell ref="AO11:AP11"/>
    <mergeCell ref="AK13:AP16"/>
    <mergeCell ref="AQ12:AT12"/>
    <mergeCell ref="W13:W16"/>
    <mergeCell ref="AB13:AE15"/>
    <mergeCell ref="AF13:AF16"/>
    <mergeCell ref="AG13:AG16"/>
    <mergeCell ref="AH14:AH16"/>
    <mergeCell ref="AI14:AI16"/>
    <mergeCell ref="AJ14:AJ16"/>
    <mergeCell ref="V1:X1"/>
    <mergeCell ref="A13:A16"/>
    <mergeCell ref="B13:B16"/>
    <mergeCell ref="C13:C16"/>
    <mergeCell ref="D13:D16"/>
    <mergeCell ref="E13:E16"/>
    <mergeCell ref="F13:F16"/>
    <mergeCell ref="G14:J14"/>
    <mergeCell ref="K14:N14"/>
    <mergeCell ref="O14:R14"/>
    <mergeCell ref="S14:V14"/>
    <mergeCell ref="X13:Y13"/>
    <mergeCell ref="X14:X16"/>
    <mergeCell ref="Y14:Y16"/>
    <mergeCell ref="A6:C6"/>
    <mergeCell ref="A7:C7"/>
    <mergeCell ref="E6:F6"/>
    <mergeCell ref="E7:F7"/>
    <mergeCell ref="K7:Y7"/>
    <mergeCell ref="K6:Y6"/>
    <mergeCell ref="I10:P10"/>
    <mergeCell ref="Q10:V10"/>
    <mergeCell ref="G12:J12"/>
    <mergeCell ref="K12:N12"/>
    <mergeCell ref="Z7:AN7"/>
    <mergeCell ref="A10:D10"/>
    <mergeCell ref="A11:D11"/>
    <mergeCell ref="E10:H10"/>
    <mergeCell ref="E11:H11"/>
    <mergeCell ref="V2:X2"/>
    <mergeCell ref="Z6:AN6"/>
    <mergeCell ref="G6:J6"/>
    <mergeCell ref="G7:J7"/>
    <mergeCell ref="O12:R12"/>
    <mergeCell ref="S12:V12"/>
    <mergeCell ref="X12:Y12"/>
    <mergeCell ref="AB12:AE12"/>
    <mergeCell ref="AF12:AP12"/>
    <mergeCell ref="I11:P11"/>
    <mergeCell ref="Q11:V11"/>
    <mergeCell ref="D51:H51"/>
    <mergeCell ref="AK51:AQ51"/>
    <mergeCell ref="AK17:AP17"/>
    <mergeCell ref="AK18:AP18"/>
    <mergeCell ref="AK19:AP19"/>
    <mergeCell ref="AK21:AP21"/>
    <mergeCell ref="AK22:AP22"/>
    <mergeCell ref="AK23:AP23"/>
    <mergeCell ref="AK20:AP20"/>
    <mergeCell ref="AK25:AP25"/>
    <mergeCell ref="AK29:AP29"/>
    <mergeCell ref="AK30:AP30"/>
    <mergeCell ref="D48:H48"/>
    <mergeCell ref="AK48:AQ48"/>
    <mergeCell ref="AK31:AP31"/>
    <mergeCell ref="AK24:AP24"/>
    <mergeCell ref="AK26:AP26"/>
    <mergeCell ref="AV13:AV16"/>
    <mergeCell ref="AW13:AW16"/>
    <mergeCell ref="AX13:AX16"/>
    <mergeCell ref="G15:J15"/>
    <mergeCell ref="K15:N15"/>
    <mergeCell ref="O15:R15"/>
    <mergeCell ref="S15:V15"/>
    <mergeCell ref="AU13:AU16"/>
    <mergeCell ref="G13:N13"/>
    <mergeCell ref="O13:V13"/>
    <mergeCell ref="AH13:AJ13"/>
  </mergeCells>
  <dataValidations count="2">
    <dataValidation allowBlank="1" showInputMessage="1" showErrorMessage="1" sqref="I11 AQ11 Q11 W11" xr:uid="{00000000-0002-0000-0000-000000000000}"/>
    <dataValidation showInputMessage="1" showErrorMessage="1" sqref="AO7:AS7" xr:uid="{00000000-0002-0000-0000-000001000000}"/>
  </dataValidations>
  <hyperlinks>
    <hyperlink ref="I11" r:id="rId1" xr:uid="{00000000-0004-0000-0000-000000000000}"/>
  </hyperlinks>
  <pageMargins left="0.59055118110236227" right="0.19685039370078741" top="0.55118110236220474" bottom="0.55118110236220474" header="0.31496062992125984" footer="0.31496062992125984"/>
  <pageSetup paperSize="119" scale="40" orientation="landscape" verticalDpi="599" r:id="rId2"/>
  <ignoredErrors>
    <ignoredError sqref="Z28 Z20 Z30 Z35" formula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 TRIMESTRAL ARCHIVOS</vt:lpstr>
      <vt:lpstr>'INF TRIMESTRAL ARCHIVOS'!Área_de_impresión</vt:lpstr>
    </vt:vector>
  </TitlesOfParts>
  <Company>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Rodrigo Luque Sánchez</cp:lastModifiedBy>
  <cp:lastPrinted>2024-06-28T17:13:56Z</cp:lastPrinted>
  <dcterms:created xsi:type="dcterms:W3CDTF">2023-05-30T15:46:31Z</dcterms:created>
  <dcterms:modified xsi:type="dcterms:W3CDTF">2025-01-06T21:56:49Z</dcterms:modified>
</cp:coreProperties>
</file>